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2995" windowHeight="9795"/>
  </bookViews>
  <sheets>
    <sheet name="365" sheetId="2" r:id="rId1"/>
    <sheet name="ПР2" sheetId="4" r:id="rId2"/>
    <sheet name="ПР3" sheetId="5" r:id="rId3"/>
    <sheet name="ПР4" sheetId="6" r:id="rId4"/>
    <sheet name="ПР5" sheetId="7" r:id="rId5"/>
    <sheet name="ПР6" sheetId="8" r:id="rId6"/>
  </sheets>
  <calcPr calcId="145621"/>
</workbook>
</file>

<file path=xl/calcChain.xml><?xml version="1.0" encoding="utf-8"?>
<calcChain xmlns="http://schemas.openxmlformats.org/spreadsheetml/2006/main">
  <c r="D388" i="8" l="1"/>
  <c r="D387" i="8"/>
  <c r="D386" i="8"/>
  <c r="D385" i="8"/>
  <c r="D383" i="8"/>
  <c r="E357" i="8"/>
  <c r="D357" i="8"/>
  <c r="E356" i="8"/>
  <c r="D356" i="8"/>
  <c r="E355" i="8"/>
  <c r="D355" i="8"/>
  <c r="E354" i="8"/>
  <c r="D354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E325" i="8"/>
  <c r="D325" i="8"/>
  <c r="E324" i="8"/>
  <c r="D324" i="8"/>
  <c r="E323" i="8"/>
  <c r="D323" i="8"/>
  <c r="E322" i="8"/>
  <c r="D322" i="8"/>
  <c r="E321" i="8"/>
  <c r="D321" i="8"/>
  <c r="E320" i="8"/>
  <c r="D320" i="8"/>
  <c r="E319" i="8"/>
  <c r="D319" i="8"/>
  <c r="E318" i="8"/>
  <c r="D318" i="8"/>
  <c r="E317" i="8"/>
  <c r="D317" i="8"/>
  <c r="E316" i="8"/>
  <c r="D316" i="8"/>
  <c r="E315" i="8"/>
  <c r="D315" i="8"/>
  <c r="E314" i="8"/>
  <c r="D314" i="8"/>
  <c r="E313" i="8"/>
  <c r="D313" i="8"/>
  <c r="E312" i="8"/>
  <c r="D312" i="8"/>
  <c r="E311" i="8"/>
  <c r="D311" i="8"/>
  <c r="E310" i="8"/>
  <c r="D310" i="8"/>
  <c r="E309" i="8"/>
  <c r="D309" i="8"/>
  <c r="E308" i="8"/>
  <c r="D308" i="8"/>
  <c r="E307" i="8"/>
  <c r="D307" i="8"/>
  <c r="E306" i="8"/>
  <c r="D306" i="8"/>
  <c r="E305" i="8"/>
  <c r="D305" i="8"/>
  <c r="E304" i="8"/>
  <c r="D304" i="8"/>
  <c r="E303" i="8"/>
  <c r="D303" i="8"/>
  <c r="E302" i="8"/>
  <c r="D302" i="8"/>
  <c r="E301" i="8"/>
  <c r="D301" i="8"/>
  <c r="E300" i="8"/>
  <c r="D300" i="8"/>
  <c r="E299" i="8"/>
  <c r="D299" i="8"/>
  <c r="E298" i="8"/>
  <c r="D298" i="8"/>
  <c r="E297" i="8"/>
  <c r="D297" i="8"/>
  <c r="E296" i="8"/>
  <c r="D296" i="8"/>
  <c r="E295" i="8"/>
  <c r="D295" i="8"/>
  <c r="E294" i="8"/>
  <c r="D294" i="8"/>
  <c r="E293" i="8"/>
  <c r="D293" i="8"/>
  <c r="E292" i="8"/>
  <c r="D292" i="8"/>
  <c r="E291" i="8"/>
  <c r="D291" i="8"/>
  <c r="E290" i="8"/>
  <c r="D290" i="8"/>
  <c r="E289" i="8"/>
  <c r="D289" i="8"/>
  <c r="E288" i="8"/>
  <c r="D288" i="8"/>
  <c r="E287" i="8"/>
  <c r="D287" i="8"/>
  <c r="E286" i="8"/>
  <c r="D286" i="8"/>
  <c r="E285" i="8"/>
  <c r="D285" i="8"/>
  <c r="E284" i="8"/>
  <c r="D284" i="8"/>
  <c r="E283" i="8"/>
  <c r="D283" i="8"/>
  <c r="E282" i="8"/>
  <c r="D282" i="8"/>
  <c r="E281" i="8"/>
  <c r="D281" i="8"/>
  <c r="E280" i="8"/>
  <c r="D280" i="8"/>
  <c r="E279" i="8"/>
  <c r="D279" i="8"/>
  <c r="E278" i="8"/>
  <c r="D278" i="8"/>
  <c r="E277" i="8"/>
  <c r="D277" i="8"/>
  <c r="E276" i="8"/>
  <c r="D276" i="8"/>
  <c r="E275" i="8"/>
  <c r="D275" i="8"/>
  <c r="E274" i="8"/>
  <c r="D274" i="8"/>
  <c r="E273" i="8"/>
  <c r="D273" i="8"/>
  <c r="E272" i="8"/>
  <c r="D272" i="8"/>
  <c r="E271" i="8"/>
  <c r="D271" i="8"/>
  <c r="E270" i="8"/>
  <c r="D270" i="8"/>
  <c r="E269" i="8"/>
  <c r="D269" i="8"/>
  <c r="E268" i="8"/>
  <c r="D268" i="8"/>
  <c r="E267" i="8"/>
  <c r="D267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H394" i="7" l="1"/>
  <c r="E394" i="7"/>
  <c r="D394" i="7"/>
  <c r="H393" i="7"/>
  <c r="E393" i="7"/>
  <c r="D393" i="7"/>
  <c r="H392" i="7"/>
  <c r="E392" i="7"/>
  <c r="D392" i="7"/>
  <c r="H391" i="7"/>
  <c r="E391" i="7"/>
  <c r="D391" i="7"/>
  <c r="E390" i="7"/>
  <c r="D389" i="7"/>
  <c r="G386" i="7"/>
  <c r="G385" i="7"/>
  <c r="G384" i="7"/>
  <c r="G383" i="7"/>
  <c r="G382" i="7"/>
  <c r="G381" i="7"/>
  <c r="G380" i="7"/>
  <c r="G379" i="7"/>
  <c r="G378" i="7"/>
  <c r="G377" i="7"/>
  <c r="G376" i="7"/>
  <c r="G375" i="7"/>
  <c r="G374" i="7"/>
  <c r="G373" i="7"/>
  <c r="G372" i="7"/>
  <c r="G371" i="7"/>
  <c r="F361" i="7"/>
  <c r="E361" i="7"/>
  <c r="D361" i="7"/>
  <c r="F360" i="7"/>
  <c r="E360" i="7"/>
  <c r="D360" i="7"/>
  <c r="F359" i="7"/>
  <c r="E359" i="7"/>
  <c r="D359" i="7"/>
  <c r="F358" i="7"/>
  <c r="E358" i="7"/>
  <c r="D358" i="7"/>
  <c r="I355" i="7"/>
  <c r="H355" i="7"/>
  <c r="I354" i="7"/>
  <c r="H354" i="7"/>
  <c r="I353" i="7"/>
  <c r="H353" i="7"/>
  <c r="I352" i="7"/>
  <c r="H352" i="7"/>
  <c r="I351" i="7"/>
  <c r="H351" i="7"/>
  <c r="I350" i="7"/>
  <c r="H350" i="7"/>
  <c r="I349" i="7"/>
  <c r="H349" i="7"/>
  <c r="I348" i="7"/>
  <c r="H348" i="7"/>
  <c r="I347" i="7"/>
  <c r="H347" i="7"/>
  <c r="I346" i="7"/>
  <c r="H346" i="7"/>
  <c r="I345" i="7"/>
  <c r="H345" i="7"/>
  <c r="I344" i="7"/>
  <c r="H344" i="7"/>
  <c r="I343" i="7"/>
  <c r="H343" i="7"/>
  <c r="I342" i="7"/>
  <c r="H342" i="7"/>
  <c r="I341" i="7"/>
  <c r="H341" i="7"/>
  <c r="F328" i="7"/>
  <c r="E328" i="7"/>
  <c r="D328" i="7"/>
  <c r="F327" i="7"/>
  <c r="E327" i="7"/>
  <c r="D327" i="7"/>
  <c r="F326" i="7"/>
  <c r="E326" i="7"/>
  <c r="D326" i="7"/>
  <c r="F325" i="7"/>
  <c r="E325" i="7"/>
  <c r="D325" i="7"/>
  <c r="F324" i="7"/>
  <c r="E324" i="7"/>
  <c r="D324" i="7"/>
  <c r="F323" i="7"/>
  <c r="E323" i="7"/>
  <c r="D323" i="7"/>
  <c r="F322" i="7"/>
  <c r="E322" i="7"/>
  <c r="D322" i="7"/>
  <c r="F321" i="7"/>
  <c r="E321" i="7"/>
  <c r="D321" i="7"/>
  <c r="F320" i="7"/>
  <c r="E320" i="7"/>
  <c r="D320" i="7"/>
  <c r="F319" i="7"/>
  <c r="E319" i="7"/>
  <c r="D319" i="7"/>
  <c r="F318" i="7"/>
  <c r="E318" i="7"/>
  <c r="D318" i="7"/>
  <c r="F317" i="7"/>
  <c r="E317" i="7"/>
  <c r="D317" i="7"/>
  <c r="F316" i="7"/>
  <c r="E316" i="7"/>
  <c r="D316" i="7"/>
  <c r="F315" i="7"/>
  <c r="E315" i="7"/>
  <c r="D315" i="7"/>
  <c r="F314" i="7"/>
  <c r="E314" i="7"/>
  <c r="D314" i="7"/>
  <c r="F313" i="7"/>
  <c r="E313" i="7"/>
  <c r="D313" i="7"/>
  <c r="F312" i="7"/>
  <c r="E312" i="7"/>
  <c r="D312" i="7"/>
  <c r="F311" i="7"/>
  <c r="E311" i="7"/>
  <c r="D311" i="7"/>
  <c r="F310" i="7"/>
  <c r="E310" i="7"/>
  <c r="D310" i="7"/>
  <c r="F309" i="7"/>
  <c r="E309" i="7"/>
  <c r="D309" i="7"/>
  <c r="F308" i="7"/>
  <c r="E308" i="7"/>
  <c r="D308" i="7"/>
  <c r="F307" i="7"/>
  <c r="E307" i="7"/>
  <c r="D307" i="7"/>
  <c r="F306" i="7"/>
  <c r="E306" i="7"/>
  <c r="D306" i="7"/>
  <c r="F305" i="7"/>
  <c r="E305" i="7"/>
  <c r="D305" i="7"/>
  <c r="F304" i="7"/>
  <c r="E304" i="7"/>
  <c r="D304" i="7"/>
  <c r="F303" i="7"/>
  <c r="E303" i="7"/>
  <c r="D303" i="7"/>
  <c r="F302" i="7"/>
  <c r="E302" i="7"/>
  <c r="D302" i="7"/>
  <c r="F301" i="7"/>
  <c r="E301" i="7"/>
  <c r="D301" i="7"/>
  <c r="F300" i="7"/>
  <c r="E300" i="7"/>
  <c r="D300" i="7"/>
  <c r="F299" i="7"/>
  <c r="E299" i="7"/>
  <c r="D299" i="7"/>
  <c r="F298" i="7"/>
  <c r="E298" i="7"/>
  <c r="D298" i="7"/>
  <c r="F297" i="7"/>
  <c r="E297" i="7"/>
  <c r="D297" i="7"/>
  <c r="F296" i="7"/>
  <c r="E296" i="7"/>
  <c r="D296" i="7"/>
  <c r="F295" i="7"/>
  <c r="E295" i="7"/>
  <c r="D295" i="7"/>
  <c r="F294" i="7"/>
  <c r="E294" i="7"/>
  <c r="D294" i="7"/>
  <c r="F293" i="7"/>
  <c r="E293" i="7"/>
  <c r="D293" i="7"/>
  <c r="F292" i="7"/>
  <c r="E292" i="7"/>
  <c r="D292" i="7"/>
  <c r="F291" i="7"/>
  <c r="E291" i="7"/>
  <c r="D291" i="7"/>
  <c r="F290" i="7"/>
  <c r="E290" i="7"/>
  <c r="D290" i="7"/>
  <c r="F289" i="7"/>
  <c r="E289" i="7"/>
  <c r="D289" i="7"/>
  <c r="F288" i="7"/>
  <c r="E288" i="7"/>
  <c r="D288" i="7"/>
  <c r="F287" i="7"/>
  <c r="E287" i="7"/>
  <c r="D287" i="7"/>
  <c r="F286" i="7"/>
  <c r="E286" i="7"/>
  <c r="D286" i="7"/>
  <c r="F285" i="7"/>
  <c r="E285" i="7"/>
  <c r="D285" i="7"/>
  <c r="F284" i="7"/>
  <c r="E284" i="7"/>
  <c r="D284" i="7"/>
  <c r="F283" i="7"/>
  <c r="E283" i="7"/>
  <c r="D283" i="7"/>
  <c r="F282" i="7"/>
  <c r="E282" i="7"/>
  <c r="D282" i="7"/>
  <c r="F281" i="7"/>
  <c r="E281" i="7"/>
  <c r="D281" i="7"/>
  <c r="F280" i="7"/>
  <c r="E280" i="7"/>
  <c r="D280" i="7"/>
  <c r="F279" i="7"/>
  <c r="E279" i="7"/>
  <c r="D279" i="7"/>
  <c r="F278" i="7"/>
  <c r="E278" i="7"/>
  <c r="D278" i="7"/>
  <c r="F277" i="7"/>
  <c r="E277" i="7"/>
  <c r="D277" i="7"/>
  <c r="F276" i="7"/>
  <c r="E276" i="7"/>
  <c r="D276" i="7"/>
  <c r="F275" i="7"/>
  <c r="E275" i="7"/>
  <c r="D275" i="7"/>
  <c r="F274" i="7"/>
  <c r="E274" i="7"/>
  <c r="D274" i="7"/>
  <c r="F273" i="7"/>
  <c r="E273" i="7"/>
  <c r="D273" i="7"/>
  <c r="F272" i="7"/>
  <c r="E272" i="7"/>
  <c r="D272" i="7"/>
  <c r="F271" i="7"/>
  <c r="E271" i="7"/>
  <c r="D271" i="7"/>
  <c r="F270" i="7"/>
  <c r="E270" i="7"/>
  <c r="D270" i="7"/>
  <c r="I261" i="7"/>
  <c r="H261" i="7"/>
  <c r="I260" i="7"/>
  <c r="H260" i="7"/>
  <c r="I259" i="7"/>
  <c r="H259" i="7"/>
  <c r="I258" i="7"/>
  <c r="H258" i="7"/>
  <c r="I257" i="7"/>
  <c r="H257" i="7"/>
  <c r="I256" i="7"/>
  <c r="H256" i="7"/>
  <c r="I255" i="7"/>
  <c r="H255" i="7"/>
  <c r="I254" i="7"/>
  <c r="H254" i="7"/>
  <c r="I253" i="7"/>
  <c r="H253" i="7"/>
  <c r="I252" i="7"/>
  <c r="H252" i="7"/>
  <c r="I251" i="7"/>
  <c r="H251" i="7"/>
  <c r="I250" i="7"/>
  <c r="H250" i="7"/>
  <c r="I249" i="7"/>
  <c r="H249" i="7"/>
  <c r="I248" i="7"/>
  <c r="H248" i="7"/>
  <c r="I247" i="7"/>
  <c r="H247" i="7"/>
  <c r="I246" i="7"/>
  <c r="H246" i="7"/>
  <c r="I245" i="7"/>
  <c r="H245" i="7"/>
  <c r="I244" i="7"/>
  <c r="H244" i="7"/>
  <c r="I243" i="7"/>
  <c r="H243" i="7"/>
  <c r="I242" i="7"/>
  <c r="H242" i="7"/>
  <c r="I241" i="7"/>
  <c r="H241" i="7"/>
  <c r="I240" i="7"/>
  <c r="H240" i="7"/>
  <c r="I239" i="7"/>
  <c r="H239" i="7"/>
  <c r="I238" i="7"/>
  <c r="H238" i="7"/>
  <c r="I237" i="7"/>
  <c r="H237" i="7"/>
  <c r="I236" i="7"/>
  <c r="H236" i="7"/>
  <c r="I235" i="7"/>
  <c r="H235" i="7"/>
  <c r="I234" i="7"/>
  <c r="H234" i="7"/>
  <c r="I233" i="7"/>
  <c r="H233" i="7"/>
  <c r="I232" i="7"/>
  <c r="H232" i="7"/>
  <c r="I231" i="7"/>
  <c r="H231" i="7"/>
  <c r="I230" i="7"/>
  <c r="H230" i="7"/>
  <c r="I229" i="7"/>
  <c r="H229" i="7"/>
  <c r="I228" i="7"/>
  <c r="H228" i="7"/>
  <c r="I227" i="7"/>
  <c r="H227" i="7"/>
  <c r="I226" i="7"/>
  <c r="H226" i="7"/>
  <c r="I225" i="7"/>
  <c r="H225" i="7"/>
  <c r="I224" i="7"/>
  <c r="H224" i="7"/>
  <c r="I223" i="7"/>
  <c r="H223" i="7"/>
  <c r="I222" i="7"/>
  <c r="H222" i="7"/>
  <c r="I221" i="7"/>
  <c r="H221" i="7"/>
  <c r="I220" i="7"/>
  <c r="H220" i="7"/>
  <c r="I219" i="7"/>
  <c r="H219" i="7"/>
  <c r="I218" i="7"/>
  <c r="H218" i="7"/>
  <c r="I217" i="7"/>
  <c r="H217" i="7"/>
  <c r="I216" i="7"/>
  <c r="H216" i="7"/>
  <c r="I215" i="7"/>
  <c r="H215" i="7"/>
  <c r="I214" i="7"/>
  <c r="H214" i="7"/>
  <c r="I213" i="7"/>
  <c r="H213" i="7"/>
  <c r="I212" i="7"/>
  <c r="H212" i="7"/>
  <c r="I211" i="7"/>
  <c r="H211" i="7"/>
  <c r="I210" i="7"/>
  <c r="H210" i="7"/>
  <c r="I209" i="7"/>
  <c r="H209" i="7"/>
  <c r="I208" i="7"/>
  <c r="H208" i="7"/>
  <c r="I207" i="7"/>
  <c r="H207" i="7"/>
  <c r="I206" i="7"/>
  <c r="H206" i="7"/>
  <c r="I205" i="7"/>
  <c r="H205" i="7"/>
  <c r="I204" i="7"/>
  <c r="H204" i="7"/>
  <c r="I203" i="7"/>
  <c r="H203" i="7"/>
  <c r="I202" i="7"/>
  <c r="H202" i="7"/>
  <c r="I201" i="7"/>
  <c r="H201" i="7"/>
  <c r="I200" i="7"/>
  <c r="H200" i="7"/>
  <c r="I199" i="7"/>
  <c r="H199" i="7"/>
  <c r="I198" i="7"/>
  <c r="H198" i="7"/>
  <c r="I197" i="7"/>
  <c r="H197" i="7"/>
  <c r="I196" i="7"/>
  <c r="H196" i="7"/>
  <c r="I195" i="7"/>
  <c r="H195" i="7"/>
  <c r="I194" i="7"/>
  <c r="H194" i="7"/>
  <c r="I193" i="7"/>
  <c r="H193" i="7"/>
  <c r="I192" i="7"/>
  <c r="H192" i="7"/>
  <c r="I191" i="7"/>
  <c r="H191" i="7"/>
  <c r="I190" i="7"/>
  <c r="H190" i="7"/>
  <c r="I189" i="7"/>
  <c r="H189" i="7"/>
  <c r="I188" i="7"/>
  <c r="H188" i="7"/>
  <c r="I187" i="7"/>
  <c r="H187" i="7"/>
  <c r="I186" i="7"/>
  <c r="H186" i="7"/>
  <c r="I185" i="7"/>
  <c r="H185" i="7"/>
  <c r="I184" i="7"/>
  <c r="H184" i="7"/>
  <c r="I183" i="7"/>
  <c r="H183" i="7"/>
  <c r="I182" i="7"/>
  <c r="H182" i="7"/>
  <c r="I181" i="7"/>
  <c r="H181" i="7"/>
  <c r="I180" i="7"/>
  <c r="H180" i="7"/>
  <c r="I179" i="7"/>
  <c r="H179" i="7"/>
  <c r="I178" i="7"/>
  <c r="H178" i="7"/>
  <c r="I177" i="7"/>
  <c r="H177" i="7"/>
  <c r="I176" i="7"/>
  <c r="H176" i="7"/>
  <c r="I175" i="7"/>
  <c r="H175" i="7"/>
  <c r="I174" i="7"/>
  <c r="H174" i="7"/>
  <c r="I173" i="7"/>
  <c r="H173" i="7"/>
  <c r="I172" i="7"/>
  <c r="H172" i="7"/>
  <c r="I171" i="7"/>
  <c r="H171" i="7"/>
  <c r="I170" i="7"/>
  <c r="H170" i="7"/>
  <c r="I169" i="7"/>
  <c r="H169" i="7"/>
  <c r="I168" i="7"/>
  <c r="H168" i="7"/>
  <c r="I167" i="7"/>
  <c r="H167" i="7"/>
  <c r="I166" i="7"/>
  <c r="H166" i="7"/>
  <c r="I165" i="7"/>
  <c r="H165" i="7"/>
  <c r="I164" i="7"/>
  <c r="H164" i="7"/>
  <c r="I163" i="7"/>
  <c r="H163" i="7"/>
  <c r="I162" i="7"/>
  <c r="H162" i="7"/>
  <c r="I161" i="7"/>
  <c r="H161" i="7"/>
  <c r="I160" i="7"/>
  <c r="H160" i="7"/>
  <c r="I159" i="7"/>
  <c r="H159" i="7"/>
  <c r="I158" i="7"/>
  <c r="H158" i="7"/>
  <c r="I157" i="7"/>
  <c r="H157" i="7"/>
  <c r="I156" i="7"/>
  <c r="H156" i="7"/>
  <c r="I155" i="7"/>
  <c r="H155" i="7"/>
  <c r="I154" i="7"/>
  <c r="H154" i="7"/>
  <c r="I153" i="7"/>
  <c r="H153" i="7"/>
  <c r="I152" i="7"/>
  <c r="H152" i="7"/>
  <c r="I151" i="7"/>
  <c r="H151" i="7"/>
  <c r="I150" i="7"/>
  <c r="H150" i="7"/>
  <c r="I149" i="7"/>
  <c r="H149" i="7"/>
  <c r="I148" i="7"/>
  <c r="H148" i="7"/>
  <c r="I147" i="7"/>
  <c r="H147" i="7"/>
  <c r="I146" i="7"/>
  <c r="H146" i="7"/>
  <c r="I145" i="7"/>
  <c r="H145" i="7"/>
  <c r="I144" i="7"/>
  <c r="H144" i="7"/>
  <c r="I143" i="7"/>
  <c r="H143" i="7"/>
  <c r="I142" i="7"/>
  <c r="H142" i="7"/>
  <c r="I141" i="7"/>
  <c r="H141" i="7"/>
  <c r="I140" i="7"/>
  <c r="H140" i="7"/>
  <c r="I139" i="7"/>
  <c r="H139" i="7"/>
  <c r="I138" i="7"/>
  <c r="H138" i="7"/>
  <c r="I137" i="7"/>
  <c r="H137" i="7"/>
  <c r="I136" i="7"/>
  <c r="H136" i="7"/>
  <c r="I135" i="7"/>
  <c r="H135" i="7"/>
  <c r="I134" i="7"/>
  <c r="H134" i="7"/>
  <c r="I133" i="7"/>
  <c r="H133" i="7"/>
  <c r="I132" i="7"/>
  <c r="H132" i="7"/>
  <c r="I131" i="7"/>
  <c r="H131" i="7"/>
  <c r="I130" i="7"/>
  <c r="H130" i="7"/>
  <c r="I129" i="7"/>
  <c r="H129" i="7"/>
  <c r="I128" i="7"/>
  <c r="H128" i="7"/>
  <c r="I127" i="7"/>
  <c r="H127" i="7"/>
  <c r="I126" i="7"/>
  <c r="H126" i="7"/>
  <c r="I125" i="7"/>
  <c r="H125" i="7"/>
  <c r="I124" i="7"/>
  <c r="H124" i="7"/>
  <c r="I123" i="7"/>
  <c r="H123" i="7"/>
  <c r="I122" i="7"/>
  <c r="H122" i="7"/>
  <c r="I121" i="7"/>
  <c r="H121" i="7"/>
  <c r="I120" i="7"/>
  <c r="H120" i="7"/>
  <c r="I119" i="7"/>
  <c r="H119" i="7"/>
  <c r="I118" i="7"/>
  <c r="H118" i="7"/>
  <c r="I117" i="7"/>
  <c r="H117" i="7"/>
  <c r="I116" i="7"/>
  <c r="H116" i="7"/>
  <c r="I115" i="7"/>
  <c r="H115" i="7"/>
  <c r="I114" i="7"/>
  <c r="H114" i="7"/>
  <c r="I113" i="7"/>
  <c r="H113" i="7"/>
  <c r="I112" i="7"/>
  <c r="H112" i="7"/>
  <c r="I111" i="7"/>
  <c r="H111" i="7"/>
  <c r="I110" i="7"/>
  <c r="H110" i="7"/>
  <c r="I109" i="7"/>
  <c r="H109" i="7"/>
  <c r="I108" i="7"/>
  <c r="H108" i="7"/>
  <c r="I107" i="7"/>
  <c r="H107" i="7"/>
  <c r="I106" i="7"/>
  <c r="H106" i="7"/>
  <c r="I105" i="7"/>
  <c r="H105" i="7"/>
  <c r="I104" i="7"/>
  <c r="H104" i="7"/>
  <c r="I103" i="7"/>
  <c r="H103" i="7"/>
  <c r="I102" i="7"/>
  <c r="H102" i="7"/>
  <c r="I101" i="7"/>
  <c r="H101" i="7"/>
  <c r="I100" i="7"/>
  <c r="H100" i="7"/>
  <c r="I99" i="7"/>
  <c r="H99" i="7"/>
  <c r="I98" i="7"/>
  <c r="H98" i="7"/>
  <c r="I97" i="7"/>
  <c r="H97" i="7"/>
  <c r="I96" i="7"/>
  <c r="H96" i="7"/>
  <c r="I95" i="7"/>
  <c r="H95" i="7"/>
  <c r="I94" i="7"/>
  <c r="H94" i="7"/>
  <c r="I93" i="7"/>
  <c r="H93" i="7"/>
  <c r="I92" i="7"/>
  <c r="H92" i="7"/>
  <c r="I91" i="7"/>
  <c r="H91" i="7"/>
  <c r="I90" i="7"/>
  <c r="H90" i="7"/>
  <c r="I89" i="7"/>
  <c r="H89" i="7"/>
  <c r="I88" i="7"/>
  <c r="H88" i="7"/>
  <c r="I87" i="7"/>
  <c r="H87" i="7"/>
  <c r="I86" i="7"/>
  <c r="H86" i="7"/>
  <c r="I85" i="7"/>
  <c r="H85" i="7"/>
  <c r="I84" i="7"/>
  <c r="H84" i="7"/>
  <c r="I83" i="7"/>
  <c r="H83" i="7"/>
  <c r="I82" i="7"/>
  <c r="H82" i="7"/>
  <c r="I81" i="7"/>
  <c r="H81" i="7"/>
  <c r="I80" i="7"/>
  <c r="H80" i="7"/>
  <c r="I79" i="7"/>
  <c r="H79" i="7"/>
  <c r="I78" i="7"/>
  <c r="H78" i="7"/>
  <c r="I77" i="7"/>
  <c r="H77" i="7"/>
  <c r="I76" i="7"/>
  <c r="H76" i="7"/>
  <c r="I75" i="7"/>
  <c r="H75" i="7"/>
  <c r="I74" i="7"/>
  <c r="H74" i="7"/>
  <c r="I73" i="7"/>
  <c r="H73" i="7"/>
  <c r="I72" i="7"/>
  <c r="H72" i="7"/>
  <c r="I71" i="7"/>
  <c r="H71" i="7"/>
  <c r="I70" i="7"/>
  <c r="H70" i="7"/>
  <c r="I69" i="7"/>
  <c r="H69" i="7"/>
  <c r="I68" i="7"/>
  <c r="H68" i="7"/>
  <c r="I67" i="7"/>
  <c r="H67" i="7"/>
  <c r="I66" i="7"/>
  <c r="H66" i="7"/>
  <c r="I65" i="7"/>
  <c r="H65" i="7"/>
  <c r="I64" i="7"/>
  <c r="H64" i="7"/>
  <c r="I63" i="7"/>
  <c r="H63" i="7"/>
  <c r="I62" i="7"/>
  <c r="H62" i="7"/>
  <c r="I61" i="7"/>
  <c r="H61" i="7"/>
  <c r="I60" i="7"/>
  <c r="H60" i="7"/>
  <c r="I59" i="7"/>
  <c r="H59" i="7"/>
  <c r="I58" i="7"/>
  <c r="H58" i="7"/>
  <c r="I57" i="7"/>
  <c r="H57" i="7"/>
  <c r="I56" i="7"/>
  <c r="H56" i="7"/>
  <c r="I55" i="7"/>
  <c r="H55" i="7"/>
  <c r="I54" i="7"/>
  <c r="H54" i="7"/>
  <c r="I53" i="7"/>
  <c r="H53" i="7"/>
  <c r="I52" i="7"/>
  <c r="H52" i="7"/>
  <c r="I51" i="7"/>
  <c r="H51" i="7"/>
  <c r="I50" i="7"/>
  <c r="H50" i="7"/>
  <c r="I49" i="7"/>
  <c r="H49" i="7"/>
  <c r="I48" i="7"/>
  <c r="H48" i="7"/>
  <c r="I47" i="7"/>
  <c r="H47" i="7"/>
  <c r="I46" i="7"/>
  <c r="H46" i="7"/>
  <c r="I45" i="7"/>
  <c r="H45" i="7"/>
  <c r="I44" i="7"/>
  <c r="H44" i="7"/>
  <c r="I43" i="7"/>
  <c r="H43" i="7"/>
  <c r="I42" i="7"/>
  <c r="H42" i="7"/>
  <c r="I41" i="7"/>
  <c r="H41" i="7"/>
  <c r="I40" i="7"/>
  <c r="H40" i="7"/>
  <c r="I39" i="7"/>
  <c r="H39" i="7"/>
  <c r="I38" i="7"/>
  <c r="H38" i="7"/>
  <c r="I37" i="7"/>
  <c r="H37" i="7"/>
  <c r="I36" i="7"/>
  <c r="H36" i="7"/>
  <c r="I35" i="7"/>
  <c r="H35" i="7"/>
  <c r="I34" i="7"/>
  <c r="H34" i="7"/>
  <c r="I33" i="7"/>
  <c r="H33" i="7"/>
  <c r="I32" i="7"/>
  <c r="H32" i="7"/>
  <c r="I31" i="7"/>
  <c r="H31" i="7"/>
  <c r="I30" i="7"/>
  <c r="H30" i="7"/>
  <c r="I29" i="7"/>
  <c r="H29" i="7"/>
  <c r="I28" i="7"/>
  <c r="H28" i="7"/>
  <c r="I27" i="7"/>
  <c r="H27" i="7"/>
  <c r="I26" i="7"/>
  <c r="H26" i="7"/>
  <c r="I25" i="7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H77" i="6" l="1"/>
  <c r="G77" i="6"/>
  <c r="F77" i="6"/>
  <c r="E77" i="6"/>
  <c r="D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D70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F52" i="5" l="1"/>
  <c r="I43" i="5"/>
  <c r="H43" i="5"/>
  <c r="F31" i="5"/>
  <c r="G24" i="5"/>
  <c r="E23" i="5"/>
  <c r="I22" i="5"/>
  <c r="H22" i="5"/>
  <c r="F22" i="5"/>
  <c r="E22" i="5"/>
  <c r="D22" i="5"/>
  <c r="K19" i="5"/>
  <c r="K18" i="5"/>
  <c r="P17" i="4" l="1"/>
  <c r="O17" i="4"/>
  <c r="N17" i="4"/>
  <c r="M17" i="4"/>
  <c r="U36" i="2" l="1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D35" i="2"/>
  <c r="E35" i="2"/>
  <c r="E140" i="2" l="1"/>
  <c r="D140" i="2"/>
  <c r="G138" i="2"/>
  <c r="G137" i="2"/>
  <c r="G136" i="2"/>
  <c r="G135" i="2"/>
  <c r="G134" i="2"/>
  <c r="G133" i="2"/>
  <c r="G132" i="2"/>
  <c r="G131" i="2"/>
  <c r="K107" i="2"/>
  <c r="J107" i="2"/>
  <c r="I107" i="2"/>
  <c r="H107" i="2"/>
  <c r="G107" i="2"/>
  <c r="F107" i="2"/>
  <c r="E107" i="2"/>
  <c r="D107" i="2"/>
  <c r="K106" i="2"/>
  <c r="J106" i="2"/>
  <c r="I106" i="2"/>
  <c r="H106" i="2"/>
  <c r="G106" i="2"/>
  <c r="F106" i="2"/>
  <c r="E106" i="2"/>
  <c r="D106" i="2"/>
  <c r="K105" i="2"/>
  <c r="J105" i="2"/>
  <c r="I105" i="2"/>
  <c r="H105" i="2"/>
  <c r="G105" i="2"/>
  <c r="F105" i="2"/>
  <c r="E105" i="2"/>
  <c r="D105" i="2"/>
  <c r="K104" i="2"/>
  <c r="J104" i="2"/>
  <c r="I104" i="2"/>
  <c r="H104" i="2"/>
  <c r="G104" i="2"/>
  <c r="F104" i="2"/>
  <c r="E104" i="2"/>
  <c r="D104" i="2"/>
  <c r="K103" i="2"/>
  <c r="J103" i="2"/>
  <c r="I103" i="2"/>
  <c r="H103" i="2"/>
  <c r="G103" i="2"/>
  <c r="F103" i="2"/>
  <c r="E103" i="2"/>
  <c r="D103" i="2"/>
  <c r="K102" i="2"/>
  <c r="J102" i="2"/>
  <c r="I102" i="2"/>
  <c r="H102" i="2"/>
  <c r="G102" i="2"/>
  <c r="F102" i="2"/>
  <c r="E102" i="2"/>
  <c r="D102" i="2"/>
  <c r="K101" i="2"/>
  <c r="J101" i="2"/>
  <c r="I101" i="2"/>
  <c r="H101" i="2"/>
  <c r="G101" i="2"/>
  <c r="F101" i="2"/>
  <c r="E101" i="2"/>
  <c r="D101" i="2"/>
  <c r="K100" i="2"/>
  <c r="J100" i="2"/>
  <c r="I100" i="2"/>
  <c r="H100" i="2"/>
  <c r="G100" i="2"/>
  <c r="F100" i="2"/>
  <c r="E100" i="2"/>
  <c r="D100" i="2"/>
  <c r="O97" i="2"/>
  <c r="N97" i="2"/>
  <c r="M97" i="2"/>
  <c r="O96" i="2"/>
  <c r="N96" i="2"/>
  <c r="M96" i="2"/>
  <c r="O95" i="2"/>
  <c r="N95" i="2"/>
  <c r="M95" i="2"/>
  <c r="O94" i="2"/>
  <c r="N94" i="2"/>
  <c r="M94" i="2"/>
  <c r="O93" i="2"/>
  <c r="N93" i="2"/>
  <c r="M93" i="2"/>
  <c r="O92" i="2"/>
  <c r="N92" i="2"/>
  <c r="M92" i="2"/>
  <c r="O91" i="2"/>
  <c r="N91" i="2"/>
  <c r="M91" i="2"/>
  <c r="O90" i="2"/>
  <c r="N90" i="2"/>
  <c r="M90" i="2"/>
  <c r="O89" i="2"/>
  <c r="N89" i="2"/>
  <c r="M89" i="2"/>
  <c r="O88" i="2"/>
  <c r="N88" i="2"/>
  <c r="M88" i="2"/>
  <c r="O87" i="2"/>
  <c r="N87" i="2"/>
  <c r="M87" i="2"/>
  <c r="O86" i="2"/>
  <c r="N86" i="2"/>
  <c r="M86" i="2"/>
  <c r="O85" i="2"/>
  <c r="N85" i="2"/>
  <c r="M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O79" i="2"/>
  <c r="N79" i="2"/>
  <c r="M79" i="2"/>
  <c r="O78" i="2"/>
  <c r="N78" i="2"/>
  <c r="M78" i="2"/>
  <c r="O77" i="2"/>
  <c r="N77" i="2"/>
  <c r="M77" i="2"/>
  <c r="O76" i="2"/>
  <c r="N76" i="2"/>
  <c r="M76" i="2"/>
  <c r="O75" i="2"/>
  <c r="N75" i="2"/>
  <c r="M75" i="2"/>
  <c r="O74" i="2"/>
  <c r="N74" i="2"/>
  <c r="M74" i="2"/>
  <c r="O73" i="2"/>
  <c r="N73" i="2"/>
  <c r="M73" i="2"/>
  <c r="O72" i="2"/>
  <c r="N72" i="2"/>
  <c r="M72" i="2"/>
  <c r="E62" i="2"/>
  <c r="D62" i="2"/>
  <c r="M49" i="2"/>
  <c r="L49" i="2"/>
  <c r="K49" i="2"/>
  <c r="J49" i="2"/>
  <c r="M48" i="2"/>
  <c r="L48" i="2"/>
  <c r="K48" i="2"/>
  <c r="J48" i="2"/>
  <c r="E38" i="2"/>
  <c r="D38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E37" i="2"/>
  <c r="D37" i="2"/>
  <c r="W32" i="2"/>
  <c r="W31" i="2"/>
  <c r="W30" i="2"/>
  <c r="W29" i="2"/>
  <c r="W28" i="2"/>
  <c r="W27" i="2"/>
  <c r="W26" i="2"/>
  <c r="W25" i="2"/>
  <c r="W24" i="2"/>
  <c r="AD23" i="2"/>
  <c r="AC23" i="2"/>
  <c r="AB23" i="2"/>
  <c r="AA23" i="2"/>
  <c r="Z23" i="2"/>
  <c r="Y23" i="2"/>
  <c r="W23" i="2"/>
  <c r="AD22" i="2"/>
  <c r="AC22" i="2"/>
  <c r="AB22" i="2"/>
  <c r="AA22" i="2"/>
  <c r="Z22" i="2"/>
  <c r="Y22" i="2"/>
  <c r="W22" i="2"/>
  <c r="AD21" i="2"/>
  <c r="AC21" i="2"/>
  <c r="AB21" i="2"/>
  <c r="AA21" i="2"/>
  <c r="Z21" i="2"/>
  <c r="Y21" i="2"/>
  <c r="W21" i="2"/>
  <c r="AD20" i="2"/>
  <c r="AC20" i="2"/>
  <c r="AB20" i="2"/>
  <c r="AA20" i="2"/>
  <c r="Z20" i="2"/>
  <c r="Y20" i="2"/>
  <c r="W20" i="2"/>
  <c r="AD19" i="2"/>
  <c r="AC19" i="2"/>
  <c r="AB19" i="2"/>
  <c r="AA19" i="2"/>
  <c r="Z19" i="2"/>
  <c r="Y19" i="2"/>
  <c r="W19" i="2"/>
  <c r="AD18" i="2"/>
  <c r="AC18" i="2"/>
  <c r="AB18" i="2"/>
  <c r="AA18" i="2"/>
  <c r="Z18" i="2"/>
  <c r="Y18" i="2"/>
  <c r="X18" i="2"/>
  <c r="W18" i="2"/>
  <c r="AD17" i="2"/>
  <c r="AC17" i="2"/>
  <c r="AB17" i="2"/>
  <c r="AA17" i="2"/>
  <c r="Z17" i="2"/>
  <c r="Y17" i="2"/>
  <c r="X17" i="2"/>
  <c r="W17" i="2"/>
  <c r="X16" i="2"/>
  <c r="W16" i="2"/>
</calcChain>
</file>

<file path=xl/sharedStrings.xml><?xml version="1.0" encoding="utf-8"?>
<sst xmlns="http://schemas.openxmlformats.org/spreadsheetml/2006/main" count="1824" uniqueCount="970">
  <si>
    <t>Раздел ІІ.</t>
  </si>
  <si>
    <t>Персонал в края на годината</t>
  </si>
  <si>
    <t>ХОРИЗОНТАЛЕН КОНТРОЛ:</t>
  </si>
  <si>
    <t>Шиф-ър</t>
  </si>
  <si>
    <t>Физически лица</t>
  </si>
  <si>
    <t>Общо</t>
  </si>
  <si>
    <t>от тях: на основен трудов договор</t>
  </si>
  <si>
    <r>
      <t>к</t>
    </r>
    <r>
      <rPr>
        <sz val="11"/>
        <rFont val="Symbol"/>
        <family val="1"/>
        <charset val="2"/>
      </rPr>
      <t xml:space="preserve">.1і </t>
    </r>
    <r>
      <rPr>
        <sz val="11"/>
        <rFont val="Arial"/>
        <family val="2"/>
      </rPr>
      <t xml:space="preserve">к.2 </t>
    </r>
  </si>
  <si>
    <r>
      <t>к</t>
    </r>
    <r>
      <rPr>
        <sz val="11"/>
        <rFont val="Symbol"/>
        <family val="1"/>
        <charset val="2"/>
      </rPr>
      <t xml:space="preserve">.2і </t>
    </r>
    <r>
      <rPr>
        <sz val="11"/>
        <rFont val="Arial"/>
        <family val="2"/>
      </rPr>
      <t xml:space="preserve">к.3 </t>
    </r>
  </si>
  <si>
    <r>
      <t>к</t>
    </r>
    <r>
      <rPr>
        <sz val="11"/>
        <rFont val="Symbol"/>
        <family val="1"/>
        <charset val="2"/>
      </rPr>
      <t xml:space="preserve">.2= </t>
    </r>
    <r>
      <rPr>
        <sz val="11"/>
        <rFont val="Arial"/>
        <family val="2"/>
      </rPr>
      <t>к.4 +к.7+ к.10+ к.13+ к.16</t>
    </r>
  </si>
  <si>
    <t>к.4= к.5 +к.6</t>
  </si>
  <si>
    <t>к.7= к.8 +к.9</t>
  </si>
  <si>
    <t>к.10= к.11 +к.12</t>
  </si>
  <si>
    <t>к.13= к.14 +к.15</t>
  </si>
  <si>
    <t>к.16= к.17 +к.18</t>
  </si>
  <si>
    <t>Всич-ко</t>
  </si>
  <si>
    <t>с приз-ната специ-алност</t>
  </si>
  <si>
    <t>Персонал(физически лица) на основен трудов договор по възрастови групи и пол</t>
  </si>
  <si>
    <t>под 35 години</t>
  </si>
  <si>
    <t>35 - 44 години</t>
  </si>
  <si>
    <t>45 - 54 години</t>
  </si>
  <si>
    <t>55 - 64 години</t>
  </si>
  <si>
    <t>65+  години</t>
  </si>
  <si>
    <t>общо</t>
  </si>
  <si>
    <t>мъже</t>
  </si>
  <si>
    <t>жени</t>
  </si>
  <si>
    <t>а</t>
  </si>
  <si>
    <t>б</t>
  </si>
  <si>
    <t>Персонал (ш.02+77+80+81+96)</t>
  </si>
  <si>
    <t>001</t>
  </si>
  <si>
    <t>Лекари (ш.03 + 04)</t>
  </si>
  <si>
    <t>002</t>
  </si>
  <si>
    <t>В първична помощ - ОПЛ</t>
  </si>
  <si>
    <t>003</t>
  </si>
  <si>
    <t>Медицински специалисти по здравни грижи (ш.82 до ш.95)</t>
  </si>
  <si>
    <t>081</t>
  </si>
  <si>
    <t>В т.ч.: Акушерки</t>
  </si>
  <si>
    <t>082</t>
  </si>
  <si>
    <t>Фелдшери</t>
  </si>
  <si>
    <t>083</t>
  </si>
  <si>
    <t>Лекарски асистенти</t>
  </si>
  <si>
    <t>084</t>
  </si>
  <si>
    <t xml:space="preserve">Медицински сестри </t>
  </si>
  <si>
    <t>085</t>
  </si>
  <si>
    <t xml:space="preserve">Друг персонал  </t>
  </si>
  <si>
    <t>096</t>
  </si>
  <si>
    <t>в т.ч. Санитари</t>
  </si>
  <si>
    <t>097</t>
  </si>
  <si>
    <t>Болногледачи</t>
  </si>
  <si>
    <t>098</t>
  </si>
  <si>
    <t>Здравни асистенти</t>
  </si>
  <si>
    <t>099</t>
  </si>
  <si>
    <t>Социални работници</t>
  </si>
  <si>
    <t>100</t>
  </si>
  <si>
    <t>Кинезитерапевти</t>
  </si>
  <si>
    <t>101</t>
  </si>
  <si>
    <t>Парамедици</t>
  </si>
  <si>
    <t>102</t>
  </si>
  <si>
    <t>Други специалисти с висше немедицинско образование</t>
  </si>
  <si>
    <t>103</t>
  </si>
  <si>
    <t>Други специалисти немедицинско образование</t>
  </si>
  <si>
    <t>104</t>
  </si>
  <si>
    <t>Ши-фър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</si>
  <si>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</si>
  <si>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</si>
  <si>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</si>
  <si>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</si>
  <si>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</si>
  <si>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</si>
  <si>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</si>
  <si>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</si>
  <si>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</si>
  <si>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</si>
  <si>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</si>
  <si>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</si>
  <si>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</si>
  <si>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</si>
  <si>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</si>
  <si>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</si>
  <si>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</si>
  <si>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</si>
  <si>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</si>
  <si>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</si>
  <si>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</si>
  <si>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</si>
  <si>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</si>
  <si>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</si>
  <si>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</si>
  <si>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</si>
  <si>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ВЕРТИКАЛЕН КОНТРОЛ:</t>
  </si>
  <si>
    <t>Раздел ІII. Консултативно-амбулаторна дейност към консултативно-диагностичния блок</t>
  </si>
  <si>
    <t>1. Посещения</t>
  </si>
  <si>
    <t>Посещения в амбулаторията</t>
  </si>
  <si>
    <t>Посещения по домовете</t>
  </si>
  <si>
    <t>Всичко</t>
  </si>
  <si>
    <t>в това число</t>
  </si>
  <si>
    <t>деца до 17 г.</t>
  </si>
  <si>
    <t>профилактични</t>
  </si>
  <si>
    <t>от тях на деца до 17 г.</t>
  </si>
  <si>
    <r>
      <t>к</t>
    </r>
    <r>
      <rPr>
        <sz val="11"/>
        <rFont val="Symbol"/>
        <family val="1"/>
        <charset val="2"/>
      </rPr>
      <t xml:space="preserve">.1і </t>
    </r>
    <r>
      <rPr>
        <sz val="11"/>
        <rFont val="Arial"/>
        <family val="2"/>
      </rPr>
      <t xml:space="preserve">к.3 </t>
    </r>
  </si>
  <si>
    <r>
      <t>к</t>
    </r>
    <r>
      <rPr>
        <sz val="11"/>
        <rFont val="Symbol"/>
        <family val="1"/>
        <charset val="2"/>
      </rPr>
      <t xml:space="preserve">.3і </t>
    </r>
    <r>
      <rPr>
        <sz val="11"/>
        <rFont val="Arial"/>
        <family val="2"/>
        <charset val="204"/>
      </rPr>
      <t xml:space="preserve">к.4 </t>
    </r>
  </si>
  <si>
    <r>
      <t>к</t>
    </r>
    <r>
      <rPr>
        <sz val="11"/>
        <rFont val="Symbol"/>
        <family val="1"/>
        <charset val="2"/>
      </rPr>
      <t xml:space="preserve">.2і </t>
    </r>
    <r>
      <rPr>
        <sz val="11"/>
        <rFont val="Arial"/>
        <family val="2"/>
        <charset val="204"/>
      </rPr>
      <t xml:space="preserve">к.4 </t>
    </r>
  </si>
  <si>
    <t>Лекари (ш.02+ 03+27)</t>
  </si>
  <si>
    <r>
      <t xml:space="preserve">2. Профилактична дейност </t>
    </r>
    <r>
      <rPr>
        <i/>
        <sz val="11"/>
        <rFont val="Arial"/>
        <family val="2"/>
        <charset val="204"/>
      </rPr>
      <t>(не се попълва от лекари по дентална медицина)</t>
    </r>
  </si>
  <si>
    <t>Профилактични прегледи</t>
  </si>
  <si>
    <t>Възраст в навършени години</t>
  </si>
  <si>
    <t xml:space="preserve"> 0 - 17 год.</t>
  </si>
  <si>
    <t>над 18 год.</t>
  </si>
  <si>
    <t>Обхванати с профилактичен преглед</t>
  </si>
  <si>
    <t>Открити заболявания</t>
  </si>
  <si>
    <t>ако има данни на шифър 02 и на ш.01 трябва да има данни</t>
  </si>
  <si>
    <t>Брой</t>
  </si>
  <si>
    <t>4. Диспансерно наблюдение</t>
  </si>
  <si>
    <t xml:space="preserve">Наименование на болестите </t>
  </si>
  <si>
    <t>Шифър</t>
  </si>
  <si>
    <t>Под наблюдение в началото на годината</t>
  </si>
  <si>
    <t>Взети под наблюде- ние през годината</t>
  </si>
  <si>
    <t xml:space="preserve">Снети от наблюдение </t>
  </si>
  <si>
    <t>Остават под наблюде- ние в края на годината</t>
  </si>
  <si>
    <t>В т.ч. деца до 17 г.</t>
  </si>
  <si>
    <t>к.3=к.4+к.5+к.6</t>
  </si>
  <si>
    <t>к.7=к.1+к.2-к.3</t>
  </si>
  <si>
    <r>
      <t>к</t>
    </r>
    <r>
      <rPr>
        <sz val="11"/>
        <rFont val="Symbol"/>
        <family val="1"/>
        <charset val="2"/>
      </rPr>
      <t xml:space="preserve">.7і </t>
    </r>
    <r>
      <rPr>
        <sz val="11"/>
        <rFont val="Arial"/>
        <family val="2"/>
      </rPr>
      <t xml:space="preserve">к.8 </t>
    </r>
  </si>
  <si>
    <t>всичко</t>
  </si>
  <si>
    <t>по причини</t>
  </si>
  <si>
    <t>оздравя-ване</t>
  </si>
  <si>
    <t>умиране</t>
  </si>
  <si>
    <t>промяна в местож., работа и др.причини</t>
  </si>
  <si>
    <t xml:space="preserve">Общо </t>
  </si>
  <si>
    <t>1. Болести на органите на кръвообращението</t>
  </si>
  <si>
    <t>в т.ч.: хипертонична болест</t>
  </si>
  <si>
    <t>исхемична болест на сърцето</t>
  </si>
  <si>
    <t>мозъчно-съдова болест</t>
  </si>
  <si>
    <t>2. Болести на храносмилателната система</t>
  </si>
  <si>
    <t>в т.ч.: язвена болест на стомаха и дванадесетопръстника</t>
  </si>
  <si>
    <t>3. Болести на пикочо-половата система</t>
  </si>
  <si>
    <t>в т.ч.: гломерулни болести 09</t>
  </si>
  <si>
    <t>хроничен тубулоинтерстициален нефрит</t>
  </si>
  <si>
    <t>невъзпалителни болести на женските полови органи</t>
  </si>
  <si>
    <t>4. Болести на кръвта, кръвотворнитеоргани и отделни нарушения, включващи имунния механизъм</t>
  </si>
  <si>
    <t>5. Болести на дихателната система</t>
  </si>
  <si>
    <t>в т.ч.: астма</t>
  </si>
  <si>
    <t>ХОББ</t>
  </si>
  <si>
    <t>6. Болести на ендокринната система,разстройства на храненето и на обмяната на веществата</t>
  </si>
  <si>
    <t>в т.ч.: диабет</t>
  </si>
  <si>
    <t>7. Болести на нервната система 18</t>
  </si>
  <si>
    <t>в т.ч.: епилепсия</t>
  </si>
  <si>
    <t>болест на Паркинсон</t>
  </si>
  <si>
    <t>8. Болести на ухото и мастоидния израстък</t>
  </si>
  <si>
    <t>9. Болести на окото и придатъците му 22</t>
  </si>
  <si>
    <t>в т.ч.: глаукома 23</t>
  </si>
  <si>
    <t>10. Бременност, раждане и послеродов период</t>
  </si>
  <si>
    <t>11. Болести на костно-мускулната система и на съединителната тъкан</t>
  </si>
  <si>
    <t>12. Други</t>
  </si>
  <si>
    <r>
      <t>ш</t>
    </r>
    <r>
      <rPr>
        <sz val="11"/>
        <rFont val="Symbol"/>
        <family val="1"/>
        <charset val="2"/>
      </rPr>
      <t xml:space="preserve">.01= </t>
    </r>
    <r>
      <rPr>
        <sz val="11"/>
        <rFont val="Arial"/>
        <family val="2"/>
      </rPr>
      <t>ш.02+ш.06+ш.08+ш.12+ш.13+ш.16+ш.18+ ш.21+ш.22+ш.24+ш.25+ш.26</t>
    </r>
  </si>
  <si>
    <r>
      <t>ш</t>
    </r>
    <r>
      <rPr>
        <sz val="11"/>
        <rFont val="Symbol"/>
        <family val="1"/>
        <charset val="2"/>
      </rPr>
      <t xml:space="preserve">.02і </t>
    </r>
    <r>
      <rPr>
        <sz val="11"/>
        <rFont val="Arial"/>
        <family val="2"/>
      </rPr>
      <t xml:space="preserve">на сумата от ш.03 до ш.05 </t>
    </r>
  </si>
  <si>
    <r>
      <t>ш</t>
    </r>
    <r>
      <rPr>
        <sz val="11"/>
        <rFont val="Symbol"/>
        <family val="1"/>
        <charset val="2"/>
      </rPr>
      <t xml:space="preserve">.06і </t>
    </r>
    <r>
      <rPr>
        <sz val="11"/>
        <rFont val="Arial"/>
        <family val="2"/>
      </rPr>
      <t>ш.07</t>
    </r>
  </si>
  <si>
    <r>
      <t>ш</t>
    </r>
    <r>
      <rPr>
        <sz val="11"/>
        <rFont val="Symbol"/>
        <family val="1"/>
        <charset val="2"/>
      </rPr>
      <t xml:space="preserve">.08і </t>
    </r>
    <r>
      <rPr>
        <sz val="11"/>
        <rFont val="Arial"/>
        <family val="2"/>
      </rPr>
      <t xml:space="preserve">на сумата от ш.09 до ш.11 </t>
    </r>
  </si>
  <si>
    <r>
      <t>ш</t>
    </r>
    <r>
      <rPr>
        <sz val="11"/>
        <rFont val="Symbol"/>
        <family val="1"/>
        <charset val="2"/>
      </rPr>
      <t xml:space="preserve">.13і </t>
    </r>
    <r>
      <rPr>
        <sz val="11"/>
        <rFont val="Arial"/>
        <family val="2"/>
      </rPr>
      <t xml:space="preserve">ш.14 + ш.15 </t>
    </r>
  </si>
  <si>
    <r>
      <t>ш</t>
    </r>
    <r>
      <rPr>
        <sz val="11"/>
        <rFont val="Symbol"/>
        <family val="1"/>
        <charset val="2"/>
      </rPr>
      <t xml:space="preserve">.16і </t>
    </r>
    <r>
      <rPr>
        <sz val="11"/>
        <rFont val="Arial"/>
        <family val="2"/>
      </rPr>
      <t>ш.17</t>
    </r>
  </si>
  <si>
    <r>
      <t>ш</t>
    </r>
    <r>
      <rPr>
        <sz val="11"/>
        <rFont val="Symbol"/>
        <family val="1"/>
        <charset val="2"/>
      </rPr>
      <t xml:space="preserve">.18і </t>
    </r>
    <r>
      <rPr>
        <sz val="11"/>
        <rFont val="Arial"/>
        <family val="2"/>
      </rPr>
      <t xml:space="preserve">ш.19 + ш.20 </t>
    </r>
  </si>
  <si>
    <r>
      <t>ш</t>
    </r>
    <r>
      <rPr>
        <sz val="11"/>
        <rFont val="Symbol"/>
        <family val="1"/>
        <charset val="2"/>
      </rPr>
      <t xml:space="preserve">.22і </t>
    </r>
    <r>
      <rPr>
        <sz val="11"/>
        <rFont val="Arial"/>
        <family val="2"/>
      </rPr>
      <t>ш.23</t>
    </r>
  </si>
  <si>
    <t>други</t>
  </si>
  <si>
    <t>Раздел VІ. Медицинска апаратура и изследвания</t>
  </si>
  <si>
    <t>1. Медицинска апаратура</t>
  </si>
  <si>
    <t>ЕКГ - апарат</t>
  </si>
  <si>
    <t>2. Извършени изследвания</t>
  </si>
  <si>
    <t>Брой изследвания</t>
  </si>
  <si>
    <t>ЕКГ</t>
  </si>
  <si>
    <t>Раздел VІІІ.</t>
  </si>
  <si>
    <t>Tранспорт на лечебното заведение</t>
  </si>
  <si>
    <t>в т.ч. в движение</t>
  </si>
  <si>
    <t>Санитарни моторни превозни средства в края на годината</t>
  </si>
  <si>
    <t>линейки</t>
  </si>
  <si>
    <t>леки коли</t>
  </si>
  <si>
    <t>лекотоварни</t>
  </si>
  <si>
    <t>товарни</t>
  </si>
  <si>
    <t>микробуси</t>
  </si>
  <si>
    <r>
      <t>ш</t>
    </r>
    <r>
      <rPr>
        <sz val="11"/>
        <rFont val="Symbol"/>
        <family val="1"/>
        <charset val="2"/>
      </rPr>
      <t xml:space="preserve">.01= </t>
    </r>
    <r>
      <rPr>
        <sz val="11"/>
        <rFont val="Arial"/>
        <family val="2"/>
      </rPr>
      <t>на сумата от ш.02 до ш.07</t>
    </r>
  </si>
  <si>
    <r>
      <t>ш</t>
    </r>
    <r>
      <rPr>
        <sz val="11"/>
        <rFont val="Symbol"/>
        <family val="1"/>
        <charset val="2"/>
      </rPr>
      <t xml:space="preserve">.001= </t>
    </r>
    <r>
      <rPr>
        <sz val="11"/>
        <rFont val="Arial"/>
        <family val="2"/>
      </rPr>
      <t>ш.002+ш.077+ш.080+ш.081+ш.096</t>
    </r>
  </si>
  <si>
    <r>
      <t>ш</t>
    </r>
    <r>
      <rPr>
        <sz val="11"/>
        <rFont val="Symbol"/>
        <family val="1"/>
        <charset val="2"/>
      </rPr>
      <t xml:space="preserve">.002= </t>
    </r>
    <r>
      <rPr>
        <sz val="11"/>
        <rFont val="Arial"/>
        <family val="2"/>
      </rPr>
      <t>ш.003 + ш.004</t>
    </r>
  </si>
  <si>
    <r>
      <t>ш</t>
    </r>
    <r>
      <rPr>
        <sz val="11"/>
        <rFont val="Symbol"/>
        <family val="1"/>
        <charset val="2"/>
      </rPr>
      <t xml:space="preserve">.081= </t>
    </r>
    <r>
      <rPr>
        <sz val="11"/>
        <rFont val="Arial"/>
        <family val="2"/>
      </rPr>
      <t>на сумата от ш.082 до ш.095</t>
    </r>
  </si>
  <si>
    <r>
      <t>ш</t>
    </r>
    <r>
      <rPr>
        <sz val="11"/>
        <rFont val="Symbol"/>
        <family val="1"/>
        <charset val="2"/>
      </rPr>
      <t xml:space="preserve">.096= </t>
    </r>
    <r>
      <rPr>
        <sz val="11"/>
        <rFont val="Arial"/>
        <family val="2"/>
      </rPr>
      <t>на сумата от ш.097 до ш.104</t>
    </r>
  </si>
  <si>
    <t>Лечебно заведение:</t>
  </si>
  <si>
    <t>ДЕЙНОСТИ СВЪРЗАНИ С МАЙЧИНОТО ЗДРАВЕОПАЗВАНЕ</t>
  </si>
  <si>
    <t>1. Посещения на бременни и родилки</t>
  </si>
  <si>
    <t>В консултацията</t>
  </si>
  <si>
    <t>По домовете</t>
  </si>
  <si>
    <t>2. Бременни под наблюдение на консултацията</t>
  </si>
  <si>
    <t>Постъпили под наблюдение</t>
  </si>
  <si>
    <t>Завършили бременността си през годината</t>
  </si>
  <si>
    <t>Отпаднали от наблюдение преди завършване на бременността</t>
  </si>
  <si>
    <t>Остават под наблюдение в края на годината</t>
  </si>
  <si>
    <r>
      <t>к</t>
    </r>
    <r>
      <rPr>
        <sz val="11"/>
        <rFont val="Symbol"/>
        <family val="1"/>
        <charset val="2"/>
      </rPr>
      <t>.9= (</t>
    </r>
    <r>
      <rPr>
        <sz val="11"/>
        <rFont val="Arial"/>
        <family val="2"/>
      </rPr>
      <t>к.1 +к.2) - (к.5+ к.6+к.7+ к.8)</t>
    </r>
  </si>
  <si>
    <t>в т.ч.:</t>
  </si>
  <si>
    <t>с раждане на живо дете</t>
  </si>
  <si>
    <t>с мъртво раждане</t>
  </si>
  <si>
    <t>с аборт</t>
  </si>
  <si>
    <r>
      <t>к</t>
    </r>
    <r>
      <rPr>
        <sz val="11"/>
        <rFont val="Symbol"/>
        <family val="1"/>
        <charset val="2"/>
      </rPr>
      <t xml:space="preserve">.2і  </t>
    </r>
    <r>
      <rPr>
        <sz val="11"/>
        <rFont val="Arial"/>
        <family val="2"/>
      </rPr>
      <t xml:space="preserve">к.3 </t>
    </r>
  </si>
  <si>
    <r>
      <t>к</t>
    </r>
    <r>
      <rPr>
        <sz val="11"/>
        <rFont val="Symbol"/>
        <family val="1"/>
        <charset val="2"/>
      </rPr>
      <t xml:space="preserve">.2і  </t>
    </r>
    <r>
      <rPr>
        <sz val="11"/>
        <rFont val="Arial"/>
        <family val="2"/>
      </rPr>
      <t xml:space="preserve">к.4 </t>
    </r>
  </si>
  <si>
    <r>
      <t>к</t>
    </r>
    <r>
      <rPr>
        <sz val="11"/>
        <rFont val="Symbol"/>
        <family val="1"/>
        <charset val="2"/>
      </rPr>
      <t xml:space="preserve">.2і </t>
    </r>
    <r>
      <rPr>
        <sz val="11"/>
        <rFont val="Arial"/>
        <family val="2"/>
      </rPr>
      <t xml:space="preserve">к.3+ к.4 </t>
    </r>
  </si>
  <si>
    <t>до ІІІ лунарен месец</t>
  </si>
  <si>
    <t>след ІV лунарен месец</t>
  </si>
  <si>
    <t>ДЕЙНОСТИ, СВЪРЗАНИ С ДЕТСКОТО ЗДРАВЕОПАЗВАНЕ</t>
  </si>
  <si>
    <t>1. Посещения на деца от 0 до 7 години</t>
  </si>
  <si>
    <t>В консул-тацията</t>
  </si>
  <si>
    <t>2. Деца до 7 години под наблюдение на консултацията</t>
  </si>
  <si>
    <t xml:space="preserve"> През годината</t>
  </si>
  <si>
    <r>
      <t>к</t>
    </r>
    <r>
      <rPr>
        <sz val="11"/>
        <rFont val="Symbol"/>
        <family val="1"/>
        <charset val="2"/>
      </rPr>
      <t>.6= (</t>
    </r>
    <r>
      <rPr>
        <sz val="11"/>
        <rFont val="Arial"/>
        <family val="2"/>
      </rPr>
      <t>к.1 +к.2) - (к.3+ к.4+к.5)</t>
    </r>
  </si>
  <si>
    <t>Постъпили</t>
  </si>
  <si>
    <t>напуснали</t>
  </si>
  <si>
    <t>преминали в следваща възраст</t>
  </si>
  <si>
    <t>умрели</t>
  </si>
  <si>
    <t>под 1 година</t>
  </si>
  <si>
    <r>
      <t>ш.01</t>
    </r>
    <r>
      <rPr>
        <sz val="11"/>
        <rFont val="Symbol"/>
        <family val="1"/>
        <charset val="2"/>
      </rPr>
      <t xml:space="preserve">і </t>
    </r>
    <r>
      <rPr>
        <sz val="11"/>
        <rFont val="Arial"/>
        <family val="2"/>
        <charset val="204"/>
      </rPr>
      <t>ш.02</t>
    </r>
  </si>
  <si>
    <t/>
  </si>
  <si>
    <r>
      <rPr>
        <b/>
        <i/>
        <sz val="11"/>
        <rFont val="Arial"/>
        <family val="2"/>
        <charset val="204"/>
      </rPr>
      <t xml:space="preserve">ш.02, к.2, табл.2 </t>
    </r>
    <r>
      <rPr>
        <b/>
        <sz val="11"/>
        <rFont val="Symbol"/>
        <family val="1"/>
        <charset val="2"/>
      </rPr>
      <t>³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ш.01, к.1, табл.3</t>
    </r>
  </si>
  <si>
    <r>
      <rPr>
        <b/>
        <i/>
        <sz val="11"/>
        <rFont val="Arial"/>
        <family val="2"/>
        <charset val="204"/>
      </rPr>
      <t xml:space="preserve">ш.02, к.4, табл.2 </t>
    </r>
    <r>
      <rPr>
        <b/>
        <sz val="11"/>
        <rFont val="Symbol"/>
        <family val="1"/>
        <charset val="2"/>
      </rPr>
      <t>³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ш.01, к.1, табл.4</t>
    </r>
  </si>
  <si>
    <t>3. Наблюдение на новородени</t>
  </si>
  <si>
    <t>Постъпили под наблюдение деца през І-вия месец от живота си</t>
  </si>
  <si>
    <t>Новородени, посетени до 24-я час от изписването</t>
  </si>
  <si>
    <r>
      <t>к</t>
    </r>
    <r>
      <rPr>
        <sz val="11"/>
        <rFont val="Symbol"/>
        <family val="1"/>
        <charset val="2"/>
      </rPr>
      <t xml:space="preserve">.1 ³  </t>
    </r>
    <r>
      <rPr>
        <sz val="11"/>
        <rFont val="Arial"/>
        <family val="2"/>
      </rPr>
      <t xml:space="preserve">к2 </t>
    </r>
  </si>
  <si>
    <t>4. Обслужени деца, достигнали 1-годишна възраст</t>
  </si>
  <si>
    <t>Деца, достигнали 1-годишна възраст през отчетния период</t>
  </si>
  <si>
    <t>В това число:</t>
  </si>
  <si>
    <t>хранени само с майчина кърма до:</t>
  </si>
  <si>
    <t>получили всички задължителни ваксинации</t>
  </si>
  <si>
    <t>3 месеца</t>
  </si>
  <si>
    <t>6 месеца</t>
  </si>
  <si>
    <r>
      <t>к</t>
    </r>
    <r>
      <rPr>
        <sz val="11"/>
        <rFont val="Symbol"/>
        <family val="1"/>
        <charset val="2"/>
      </rPr>
      <t xml:space="preserve">.1і </t>
    </r>
    <r>
      <rPr>
        <sz val="11"/>
        <rFont val="Arial"/>
        <family val="2"/>
      </rPr>
      <t xml:space="preserve">к.2+ к.3 </t>
    </r>
  </si>
  <si>
    <r>
      <t>к</t>
    </r>
    <r>
      <rPr>
        <sz val="11"/>
        <rFont val="Symbol"/>
        <family val="1"/>
        <charset val="2"/>
      </rPr>
      <t xml:space="preserve">.1³ </t>
    </r>
    <r>
      <rPr>
        <sz val="11"/>
        <rFont val="Arial"/>
        <family val="2"/>
      </rPr>
      <t xml:space="preserve">к.4 </t>
    </r>
  </si>
  <si>
    <t>5. Деца от 0 до 59 месеца със съмнения за пневмония</t>
  </si>
  <si>
    <t>от тях: получили антибиотици</t>
  </si>
  <si>
    <r>
      <t>к</t>
    </r>
    <r>
      <rPr>
        <sz val="11"/>
        <rFont val="Symbol"/>
        <family val="1"/>
        <charset val="2"/>
      </rPr>
      <t xml:space="preserve">.1³ </t>
    </r>
    <r>
      <rPr>
        <sz val="11"/>
        <rFont val="Arial"/>
        <family val="2"/>
      </rPr>
      <t>к.2</t>
    </r>
  </si>
  <si>
    <t>РЕЗУЛТАТИ ОТ ПРОФИЛАКТИЧНИТЕ ПРЕГЛЕДИ, СЪОБРАЗНО ВЪЗРАСТТА НА ДЕЦАТА</t>
  </si>
  <si>
    <t>Възраст на детето</t>
  </si>
  <si>
    <t>к.1=к.2+к.3+к.4+к.5</t>
  </si>
  <si>
    <t>от тях:</t>
  </si>
  <si>
    <t>до 1 г.</t>
  </si>
  <si>
    <t>1 - 2 г.</t>
  </si>
  <si>
    <t>3 - 6 г.</t>
  </si>
  <si>
    <t>7 - 17 г.</t>
  </si>
  <si>
    <t>Обхванати – общо</t>
  </si>
  <si>
    <t>Открити заболявания - всичко</t>
  </si>
  <si>
    <t xml:space="preserve">Туберкулоза (А15-А19) </t>
  </si>
  <si>
    <t xml:space="preserve">Сифилис (A50-A53) </t>
  </si>
  <si>
    <t>Гонококова инфекция (A54)</t>
  </si>
  <si>
    <t>Други хламидийни болести, предавани по полов път (A56)</t>
  </si>
  <si>
    <t>Болест, предавана от вируса на човешкия имунодефицит [HIV] (B20-B24)</t>
  </si>
  <si>
    <t>Злокачествени новообразувания (C00-C97)</t>
  </si>
  <si>
    <t>Болести на кръвта, кръвотворните органи и отделни нарушения, включващи имунния механизъм (D50-D89)</t>
  </si>
  <si>
    <t>в т.ч.: Желязо-недоимъчна анемия (D50)</t>
  </si>
  <si>
    <t>Болести на щитовидната жлеза (E00-E07)</t>
  </si>
  <si>
    <t>Захарен диабет (E10-E14)</t>
  </si>
  <si>
    <t>Затлъстяване (E66)</t>
  </si>
  <si>
    <t>Умствена изостаналост (F70-F79)</t>
  </si>
  <si>
    <t>Разстройства на храненето (F50)</t>
  </si>
  <si>
    <t>Специфични разстройства в развитието (F80-F83)</t>
  </si>
  <si>
    <t>Поведенчески и емоционални разстройства с начало, типично за детството и юношеството (F90-F98)</t>
  </si>
  <si>
    <t>в т.ч.: Тикови разстройства (F95)</t>
  </si>
  <si>
    <t>Неорганична енуреза (F98.0)</t>
  </si>
  <si>
    <t>Разстройства със стереотипни движения (F98.4)</t>
  </si>
  <si>
    <t>Заекване (F98.5)</t>
  </si>
  <si>
    <t>Епилепсия (G40)</t>
  </si>
  <si>
    <t>Детска церебрална парализа (G80)</t>
  </si>
  <si>
    <t>Страбизъм (H49, H50)</t>
  </si>
  <si>
    <t>Нарушения в рефракцията и акомодацията (H52)</t>
  </si>
  <si>
    <t>Разстройства на зрението (H53)</t>
  </si>
  <si>
    <t>Слепота и намалено зрение (H54)</t>
  </si>
  <si>
    <t>27</t>
  </si>
  <si>
    <t>Болести на ухото и мастоидния израстък (H60-H95)</t>
  </si>
  <si>
    <t>28</t>
  </si>
  <si>
    <t>в т.ч.: Глухота (H90, H91)</t>
  </si>
  <si>
    <t>29</t>
  </si>
  <si>
    <t>Остър ревматизъм (I00-I02)</t>
  </si>
  <si>
    <t>30</t>
  </si>
  <si>
    <t>Хронични ревматични болести на сърцето (I05-I09)</t>
  </si>
  <si>
    <t>31</t>
  </si>
  <si>
    <t>Хипертонични болести (I10-I15)</t>
  </si>
  <si>
    <t>32</t>
  </si>
  <si>
    <t>Вазомоторен и алергичен ринит (J30)</t>
  </si>
  <si>
    <t>33</t>
  </si>
  <si>
    <t>Хронични болести на тонзилите и аденоидите (J35)</t>
  </si>
  <si>
    <t>34</t>
  </si>
  <si>
    <t>Пневмонии (J12-J18)</t>
  </si>
  <si>
    <t>35</t>
  </si>
  <si>
    <t>Хроничен бронхит (J41, J42)</t>
  </si>
  <si>
    <t>36</t>
  </si>
  <si>
    <t>Друга хронична обструктивна болест (J44)</t>
  </si>
  <si>
    <t>37</t>
  </si>
  <si>
    <t>Астма (J45, J46)</t>
  </si>
  <si>
    <t>38</t>
  </si>
  <si>
    <t>Язва на стомаха и дванадесетопръстника (K25-K27)</t>
  </si>
  <si>
    <t>39</t>
  </si>
  <si>
    <t>Гастрит и дуоденит (K29)</t>
  </si>
  <si>
    <t>40</t>
  </si>
  <si>
    <t>Хернии (K40-K46)</t>
  </si>
  <si>
    <t>41</t>
  </si>
  <si>
    <t>Хроничен хепатит, некласифициран другаде (K73)</t>
  </si>
  <si>
    <t>42</t>
  </si>
  <si>
    <t>Артропатии (M00-M25)</t>
  </si>
  <si>
    <t>43</t>
  </si>
  <si>
    <t>в т.ч.: Плоско стъпало, придобито (M21.4)</t>
  </si>
  <si>
    <t>44</t>
  </si>
  <si>
    <t>Деформиращи дорзопатии (M40-M43)</t>
  </si>
  <si>
    <t>45</t>
  </si>
  <si>
    <t>в т.ч.: Кифоза и лордоза, Сколиоза (M40, М41)5</t>
  </si>
  <si>
    <t>46</t>
  </si>
  <si>
    <t>Гломерулни болести (N00-N08)</t>
  </si>
  <si>
    <t>47</t>
  </si>
  <si>
    <t>Тубулоинтерстициални болести на бъбреците (N10-N16)</t>
  </si>
  <si>
    <t>48</t>
  </si>
  <si>
    <t>в т.ч.: Тубулоинтерстициален нефрит (N10-N12)</t>
  </si>
  <si>
    <t>49</t>
  </si>
  <si>
    <t>Камък в бъбрека и уретера (N20)</t>
  </si>
  <si>
    <t>50</t>
  </si>
  <si>
    <t>Нарушения на менструацията (N91-N92)</t>
  </si>
  <si>
    <t>51</t>
  </si>
  <si>
    <t>Вродени аномалии (пороци на развитието), деформации и хромозомни аберации (Q00-Q99)</t>
  </si>
  <si>
    <t>52</t>
  </si>
  <si>
    <t>в т.ч.: Вродени аномалии (пороци на развитието) на системата на кръвообращението (Q20-Q28)</t>
  </si>
  <si>
    <t>53</t>
  </si>
  <si>
    <t>Недесцендирал тестис (Q53)</t>
  </si>
  <si>
    <t>54</t>
  </si>
  <si>
    <t>Вродени аномалии (пороци на развитието) и деформации на костно-мускулната система (Q65-Q79)</t>
  </si>
  <si>
    <t>55</t>
  </si>
  <si>
    <t>Последици от травми, отравяния и други въздействия на външни причини (T90-T98)</t>
  </si>
  <si>
    <t>56</t>
  </si>
  <si>
    <t>Други</t>
  </si>
  <si>
    <t>57</t>
  </si>
  <si>
    <t xml:space="preserve">ш.02= сумата от ш.03 до ш. 09+ш.11 до ш.17+ш.22 до ш.28+ш.30 до ш.43+ш.45+ш.47+ ш.48+ш.50 до ш.52+ш.56+ш.57 </t>
  </si>
  <si>
    <r>
      <t>ш.09</t>
    </r>
    <r>
      <rPr>
        <sz val="11"/>
        <rFont val="Symbol"/>
        <family val="2"/>
        <charset val="204"/>
      </rPr>
      <t xml:space="preserve">і </t>
    </r>
    <r>
      <rPr>
        <sz val="11"/>
        <rFont val="Arial"/>
        <family val="2"/>
        <charset val="204"/>
      </rPr>
      <t>ш.10</t>
    </r>
  </si>
  <si>
    <r>
      <t>ш.17</t>
    </r>
    <r>
      <rPr>
        <sz val="11"/>
        <rFont val="Symbol"/>
        <family val="2"/>
        <charset val="204"/>
      </rPr>
      <t xml:space="preserve">і </t>
    </r>
    <r>
      <rPr>
        <sz val="11"/>
        <rFont val="Arial"/>
        <family val="2"/>
        <charset val="204"/>
      </rPr>
      <t>ш.18+ш.19+ш.20+ш.21</t>
    </r>
  </si>
  <si>
    <r>
      <t>ш.28</t>
    </r>
    <r>
      <rPr>
        <sz val="11"/>
        <rFont val="Symbol"/>
        <family val="2"/>
        <charset val="204"/>
      </rPr>
      <t xml:space="preserve">і </t>
    </r>
    <r>
      <rPr>
        <sz val="11"/>
        <rFont val="Arial"/>
        <family val="2"/>
        <charset val="204"/>
      </rPr>
      <t>ш.29</t>
    </r>
  </si>
  <si>
    <r>
      <t>ш.43</t>
    </r>
    <r>
      <rPr>
        <sz val="11"/>
        <rFont val="Symbol"/>
        <family val="2"/>
        <charset val="204"/>
      </rPr>
      <t xml:space="preserve">і </t>
    </r>
    <r>
      <rPr>
        <sz val="11"/>
        <rFont val="Arial"/>
        <family val="2"/>
        <charset val="204"/>
      </rPr>
      <t>ш.44</t>
    </r>
  </si>
  <si>
    <r>
      <t>ш.45</t>
    </r>
    <r>
      <rPr>
        <sz val="11"/>
        <rFont val="Symbol"/>
        <family val="2"/>
        <charset val="204"/>
      </rPr>
      <t xml:space="preserve">і </t>
    </r>
    <r>
      <rPr>
        <sz val="11"/>
        <rFont val="Arial"/>
        <family val="2"/>
        <charset val="204"/>
      </rPr>
      <t>ш.46</t>
    </r>
  </si>
  <si>
    <r>
      <t>ш.48</t>
    </r>
    <r>
      <rPr>
        <sz val="11"/>
        <rFont val="Symbol"/>
        <family val="2"/>
        <charset val="204"/>
      </rPr>
      <t xml:space="preserve">і </t>
    </r>
    <r>
      <rPr>
        <sz val="11"/>
        <rFont val="Arial"/>
        <family val="2"/>
        <charset val="204"/>
      </rPr>
      <t>ш.49</t>
    </r>
  </si>
  <si>
    <r>
      <t>ш.52</t>
    </r>
    <r>
      <rPr>
        <sz val="11"/>
        <rFont val="Symbol"/>
        <family val="2"/>
        <charset val="204"/>
      </rPr>
      <t xml:space="preserve">і </t>
    </r>
    <r>
      <rPr>
        <sz val="11"/>
        <rFont val="Arial"/>
        <family val="2"/>
        <charset val="204"/>
      </rPr>
      <t>ш.53+ш.54+ш.55</t>
    </r>
  </si>
  <si>
    <t>Регистрирани заболявания в амбулаториите на лечебните заведения по вид на заболяването на деца от 0 до 17 годишна възраст</t>
  </si>
  <si>
    <t>НАИМЕНОВАНИЕ НА БОЛЕСТИТЕ ПО МКБ–10</t>
  </si>
  <si>
    <t>Регистрирани заболявания</t>
  </si>
  <si>
    <r>
      <rPr>
        <b/>
        <sz val="11"/>
        <rFont val="Arial"/>
        <family val="2"/>
      </rPr>
      <t>к</t>
    </r>
    <r>
      <rPr>
        <b/>
        <sz val="11"/>
        <rFont val="Symbol"/>
        <family val="1"/>
        <charset val="2"/>
      </rPr>
      <t>.1і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к.2</t>
    </r>
  </si>
  <si>
    <r>
      <rPr>
        <b/>
        <sz val="11"/>
        <rFont val="Arial"/>
        <family val="2"/>
      </rPr>
      <t>к</t>
    </r>
    <r>
      <rPr>
        <b/>
        <sz val="11"/>
        <rFont val="Symbol"/>
        <family val="1"/>
        <charset val="2"/>
      </rPr>
      <t>.1і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к.3</t>
    </r>
  </si>
  <si>
    <t>в т. ч. деца до 1 год.</t>
  </si>
  <si>
    <t>Новооткрити заболявания - всичко</t>
  </si>
  <si>
    <t>ОБЩО I-XIX клас</t>
  </si>
  <si>
    <t>I. Някои инфекциозни и паразитни болести A00-B99</t>
  </si>
  <si>
    <t>Чревни инфекции А00-А09</t>
  </si>
  <si>
    <t>Други салмонелозни инфекции А02</t>
  </si>
  <si>
    <t>004</t>
  </si>
  <si>
    <t>Шигелоза А03</t>
  </si>
  <si>
    <t>005</t>
  </si>
  <si>
    <t>Туберкулоза А15-А19</t>
  </si>
  <si>
    <t>006</t>
  </si>
  <si>
    <t>Сифилис А50-А53</t>
  </si>
  <si>
    <t>007</t>
  </si>
  <si>
    <t>Вирусен хепатит В15-В19</t>
  </si>
  <si>
    <t>008</t>
  </si>
  <si>
    <t>Аскаридоза В77</t>
  </si>
  <si>
    <t>009</t>
  </si>
  <si>
    <t>Ентеробиоза В80</t>
  </si>
  <si>
    <t>010</t>
  </si>
  <si>
    <t>II. Новообразувания C00-D48</t>
  </si>
  <si>
    <t>011</t>
  </si>
  <si>
    <t>Злокачествени новообразувания C00-C97</t>
  </si>
  <si>
    <t>012</t>
  </si>
  <si>
    <t>Доброкачествени новообразувания D10-D36</t>
  </si>
  <si>
    <t>013</t>
  </si>
  <si>
    <t xml:space="preserve">III. Болести на кръвта, кръвотворните органи и отделни нарушения, включващи имунния механизъм D50–D89 </t>
  </si>
  <si>
    <t>014</t>
  </si>
  <si>
    <t>Анемии, свързани с храненето D50-D53</t>
  </si>
  <si>
    <t>015</t>
  </si>
  <si>
    <t>Желязонедоимъчна анемия D50</t>
  </si>
  <si>
    <t>016</t>
  </si>
  <si>
    <t>Хемолитични анемии D55-D59</t>
  </si>
  <si>
    <t>017</t>
  </si>
  <si>
    <t>Апластични и други анемии D60-D64</t>
  </si>
  <si>
    <t>018</t>
  </si>
  <si>
    <t>Остра постхеморагична анемия D62</t>
  </si>
  <si>
    <t>019</t>
  </si>
  <si>
    <t>Нарушения на съсирването на кръвта, пурпура и други хеморагични състояния D65–D69</t>
  </si>
  <si>
    <t>020</t>
  </si>
  <si>
    <t>Други болести на кръвта и кръвотворните органи D70–D77</t>
  </si>
  <si>
    <t>021</t>
  </si>
  <si>
    <t>IV. Болести на ендокринната система, разстройства на храненето и на обмяната на веществата E00–E90</t>
  </si>
  <si>
    <t>022</t>
  </si>
  <si>
    <t xml:space="preserve">Болести на щитовидната жлеза, свързани с йоден недоимък E00–E02 </t>
  </si>
  <si>
    <t>023</t>
  </si>
  <si>
    <t xml:space="preserve">Други видове хипотиреоидизъм E03 </t>
  </si>
  <si>
    <t>024</t>
  </si>
  <si>
    <t xml:space="preserve">Други видове нетоксична гуша E04 </t>
  </si>
  <si>
    <t>025</t>
  </si>
  <si>
    <t xml:space="preserve">Тиреотоксикоза [хипертиреоидизъм] E05 </t>
  </si>
  <si>
    <t>026</t>
  </si>
  <si>
    <t>Захарен диабет Е10-Е14</t>
  </si>
  <si>
    <t>027</t>
  </si>
  <si>
    <t>Инсулинозависим захарен диабет Е10</t>
  </si>
  <si>
    <t>028</t>
  </si>
  <si>
    <t>Неинсулинозависим захарен диабет Е11</t>
  </si>
  <si>
    <t>029</t>
  </si>
  <si>
    <t>Хиперфункция на хипофизата Е22</t>
  </si>
  <si>
    <t>030</t>
  </si>
  <si>
    <t xml:space="preserve">Хипофункция и други разстройства на хипофизата E23 </t>
  </si>
  <si>
    <t>031</t>
  </si>
  <si>
    <t>Разстройства на надбъбречните жлези E25–E27</t>
  </si>
  <si>
    <t>032</t>
  </si>
  <si>
    <t>Недоимъчно хранене Е40-Е64</t>
  </si>
  <si>
    <t>033</t>
  </si>
  <si>
    <t>Затлъстяване Е66</t>
  </si>
  <si>
    <t>034</t>
  </si>
  <si>
    <t>V. Психични и поведенчески разстройства F00–F99</t>
  </si>
  <si>
    <t>035</t>
  </si>
  <si>
    <t>Деменция F00-F03</t>
  </si>
  <si>
    <t>036</t>
  </si>
  <si>
    <t>Делир, непредизвикан от алкохол и други психоактивни вещества F05</t>
  </si>
  <si>
    <t>037</t>
  </si>
  <si>
    <t>Други разстройства, дължащи се на мозъчно заболяване F06,F07,F09</t>
  </si>
  <si>
    <t>038</t>
  </si>
  <si>
    <t>Психични и поведенчески разстройства, дължащи се на употреба на алкохол F10</t>
  </si>
  <si>
    <t>039</t>
  </si>
  <si>
    <t>Психични и поведенчески разстройства, дължащи се на употреба на други психоактивни вещества F11–F19</t>
  </si>
  <si>
    <t>040</t>
  </si>
  <si>
    <t xml:space="preserve">Шизофрения, шизотипни и налудни разстройства F20–F29 </t>
  </si>
  <si>
    <t>041</t>
  </si>
  <si>
    <t>Шизофрения F20</t>
  </si>
  <si>
    <t>042</t>
  </si>
  <si>
    <t>Остри и преходни психотични разстройства F23</t>
  </si>
  <si>
    <t>043</t>
  </si>
  <si>
    <t xml:space="preserve">Разстройства на настроението [афективни разстройства] F30–F39 </t>
  </si>
  <si>
    <t>044</t>
  </si>
  <si>
    <t>Маниен епизод F30</t>
  </si>
  <si>
    <t>045</t>
  </si>
  <si>
    <t xml:space="preserve">Биполярно афективно разстройство F31 </t>
  </si>
  <si>
    <t>046</t>
  </si>
  <si>
    <t>Депресивен епизод. Рецидивиращо депресивно разстройство F32, F33</t>
  </si>
  <si>
    <t>047</t>
  </si>
  <si>
    <t xml:space="preserve">Невротични, свързани със стрес и соматоформни разстройства F40–F48 </t>
  </si>
  <si>
    <t>048</t>
  </si>
  <si>
    <t>Разстройства на храненето, съня и сексуалността F50,F51,F52</t>
  </si>
  <si>
    <t>049</t>
  </si>
  <si>
    <t xml:space="preserve">Разстройства на личността и поведението в зряла възраст F60–F69 </t>
  </si>
  <si>
    <t>050</t>
  </si>
  <si>
    <t>Умствена изостаналост F70-F79</t>
  </si>
  <si>
    <t>051</t>
  </si>
  <si>
    <t>Специфични разстройства в развитието F80-F83</t>
  </si>
  <si>
    <t>052</t>
  </si>
  <si>
    <t>Генерализирани разстройства в развитието F84</t>
  </si>
  <si>
    <t>053</t>
  </si>
  <si>
    <t>Хиперкинетични разстройства F90</t>
  </si>
  <si>
    <t>054</t>
  </si>
  <si>
    <t xml:space="preserve">Други разстройства в поведението и емоциите F91–F95 </t>
  </si>
  <si>
    <t>055</t>
  </si>
  <si>
    <t>Неорганична енуреза F98.0</t>
  </si>
  <si>
    <t>056</t>
  </si>
  <si>
    <t>VI. Болести на нервната система G00-G99</t>
  </si>
  <si>
    <t>057</t>
  </si>
  <si>
    <t>Менингити G00-G03</t>
  </si>
  <si>
    <t>058</t>
  </si>
  <si>
    <t>Енцефалит, миелит и енцефаломиелит G04</t>
  </si>
  <si>
    <t>059</t>
  </si>
  <si>
    <t>Болест на Паркинсон G20</t>
  </si>
  <si>
    <t>060</t>
  </si>
  <si>
    <t>Болест на Алцхаймер G30</t>
  </si>
  <si>
    <t>061</t>
  </si>
  <si>
    <t>Множествена склероза G35</t>
  </si>
  <si>
    <t>062</t>
  </si>
  <si>
    <t>Епилепсия, епилептичен статус G40, G41</t>
  </si>
  <si>
    <t>063</t>
  </si>
  <si>
    <t xml:space="preserve">Мигрена G43 </t>
  </si>
  <si>
    <t>064</t>
  </si>
  <si>
    <t>Преходни церебрални исхемични пристъпи [атаки] и сродни синдроми G45</t>
  </si>
  <si>
    <t>065</t>
  </si>
  <si>
    <t>Увреждания на троичния нерв G50</t>
  </si>
  <si>
    <t>066</t>
  </si>
  <si>
    <t xml:space="preserve">Увреждания на лицевия нерв G51 </t>
  </si>
  <si>
    <t>067</t>
  </si>
  <si>
    <t>Увреждания на нервни коренчета и плексуси, мононевропатии на горен крайник G54, G56</t>
  </si>
  <si>
    <t>068</t>
  </si>
  <si>
    <t>Мононевропатии на долен крайник G57</t>
  </si>
  <si>
    <t>069</t>
  </si>
  <si>
    <t>Полиневропатии и други увреждания на периферната нервна система G60–G64</t>
  </si>
  <si>
    <t>070</t>
  </si>
  <si>
    <t xml:space="preserve">Детска церебрална парализа и други паралитични синдроми G80–G83 </t>
  </si>
  <si>
    <t>071</t>
  </si>
  <si>
    <t>Разстройства на вегетативната нервна система G90</t>
  </si>
  <si>
    <t>072</t>
  </si>
  <si>
    <t xml:space="preserve">VII. Болести на окото и придатъците му H00–H59 </t>
  </si>
  <si>
    <t>073</t>
  </si>
  <si>
    <t>Болести на клепача, слъзните пътища и орбитата H00-H06</t>
  </si>
  <si>
    <t>074</t>
  </si>
  <si>
    <t>Хордеолум и халацион H00</t>
  </si>
  <si>
    <t>075</t>
  </si>
  <si>
    <t>Болести на конюнктивата H10-H13</t>
  </si>
  <si>
    <t>076</t>
  </si>
  <si>
    <t xml:space="preserve">Болести на склерата, роговицата, ириса и цилиарното тяло H15–H22 </t>
  </si>
  <si>
    <t>077</t>
  </si>
  <si>
    <t>Кератит Н16</t>
  </si>
  <si>
    <t>078</t>
  </si>
  <si>
    <t>Иридоциклит Н20</t>
  </si>
  <si>
    <t>079</t>
  </si>
  <si>
    <t>Катаракта H25, H26</t>
  </si>
  <si>
    <t>080</t>
  </si>
  <si>
    <t>Отлепване и разкъсване на ретината H33</t>
  </si>
  <si>
    <t>Глаукома H40-H42</t>
  </si>
  <si>
    <t xml:space="preserve">Болести на стъкловидното тяло и очната ябълка H43–H45 </t>
  </si>
  <si>
    <t xml:space="preserve">Болести на зрителния нерв и зрителните пътища H46–H48 </t>
  </si>
  <si>
    <t>Страбизъм H49, H50</t>
  </si>
  <si>
    <t>Слепота и намалено зрение H54</t>
  </si>
  <si>
    <t>086</t>
  </si>
  <si>
    <t xml:space="preserve">VIII. Болести на ухото и мастоидния израстък H60–H95 </t>
  </si>
  <si>
    <t>087</t>
  </si>
  <si>
    <t xml:space="preserve">Болести на средното ухо и мастоидния израстък H65– H75 </t>
  </si>
  <si>
    <t>088</t>
  </si>
  <si>
    <t>Негнойно възпаление на средното ухо H65</t>
  </si>
  <si>
    <t>089</t>
  </si>
  <si>
    <t>Гнойно и неуточнено възпаление на средното ухо H66</t>
  </si>
  <si>
    <t>090</t>
  </si>
  <si>
    <t>Холестеатом на средното ухо H71</t>
  </si>
  <si>
    <t>091</t>
  </si>
  <si>
    <t>Перфорация на тъпанчето H72</t>
  </si>
  <si>
    <t>092</t>
  </si>
  <si>
    <t>Болести на вътрешното ухо H80-H83</t>
  </si>
  <si>
    <t>093</t>
  </si>
  <si>
    <t xml:space="preserve">Отосклероза H80 </t>
  </si>
  <si>
    <t>094</t>
  </si>
  <si>
    <t>Глухота  H90, H91</t>
  </si>
  <si>
    <t>095</t>
  </si>
  <si>
    <t>Други болести на ухото,некласифицирани другаде H93</t>
  </si>
  <si>
    <t xml:space="preserve">IХ. Болести на органите на кръвообращението I00–I99 </t>
  </si>
  <si>
    <t>Остър ревматизъм I00-I02</t>
  </si>
  <si>
    <t>Хронични ревматични болести на сърцето I05–I09</t>
  </si>
  <si>
    <t>Хипертонични болести I10-I15</t>
  </si>
  <si>
    <t>Есенциална [първична] хипертония I10</t>
  </si>
  <si>
    <t>Исхемична болест на сърцето I20-I25</t>
  </si>
  <si>
    <t>Стенокардия I20</t>
  </si>
  <si>
    <t>Остър инфаркт на миокарда I21, I22</t>
  </si>
  <si>
    <t>Белодробен емболизъм I26</t>
  </si>
  <si>
    <t>105</t>
  </si>
  <si>
    <t>Проводни нарушения и аритмии I44-I49</t>
  </si>
  <si>
    <t>106</t>
  </si>
  <si>
    <t>Пароксизмална тахикардия I47</t>
  </si>
  <si>
    <t>107</t>
  </si>
  <si>
    <t>Предсърдно мъждене и трептене I48</t>
  </si>
  <si>
    <t>108</t>
  </si>
  <si>
    <t>Сърдечна недостатъчност I50</t>
  </si>
  <si>
    <t>109</t>
  </si>
  <si>
    <t>Мозъчносъдови болести I60-I69</t>
  </si>
  <si>
    <t>110</t>
  </si>
  <si>
    <t>Субарахноидален кръвоизлив I60</t>
  </si>
  <si>
    <t>111</t>
  </si>
  <si>
    <t xml:space="preserve">Вътремозъчен и друг нетравматичен вътремозъчен кръвоизлив I61, I62 </t>
  </si>
  <si>
    <t>112</t>
  </si>
  <si>
    <t>Мозъчен инфаркт I63</t>
  </si>
  <si>
    <t>113</t>
  </si>
  <si>
    <t xml:space="preserve">Инсулт, неуточнен като кръвоизлив или инфаркт I64 </t>
  </si>
  <si>
    <t>114</t>
  </si>
  <si>
    <t>Оклузия и стеноза на прецеребрални и церебрални артерии, които не са предизвикали мозъчен инфаркт I65, I66</t>
  </si>
  <si>
    <t>115</t>
  </si>
  <si>
    <t xml:space="preserve">Флебит, тромбофлебит, емболия и тромбоза на вени I80–I82 </t>
  </si>
  <si>
    <t>116</t>
  </si>
  <si>
    <t>Варикозни вени на долните крайници I83</t>
  </si>
  <si>
    <t>117</t>
  </si>
  <si>
    <t>Хемороиди I84</t>
  </si>
  <si>
    <t>118</t>
  </si>
  <si>
    <t>Х. Болести на дихателната система J00-J99</t>
  </si>
  <si>
    <t>119</t>
  </si>
  <si>
    <t xml:space="preserve">Остри инфекции на горните дихателни пътища J00–J06 </t>
  </si>
  <si>
    <t>120</t>
  </si>
  <si>
    <t xml:space="preserve">Грип J10, J11 </t>
  </si>
  <si>
    <t>121</t>
  </si>
  <si>
    <t xml:space="preserve">Вирусна пневмония, некласифицирана другаде J12 </t>
  </si>
  <si>
    <t>122</t>
  </si>
  <si>
    <t xml:space="preserve">Бактериални пневмонии J13–J18 </t>
  </si>
  <si>
    <t>123</t>
  </si>
  <si>
    <t xml:space="preserve">Остър бронхит и бронхиолит J20, J21 </t>
  </si>
  <si>
    <t>124</t>
  </si>
  <si>
    <t xml:space="preserve">Други болести на горните дихателни пътища J30–J39 </t>
  </si>
  <si>
    <t>125</t>
  </si>
  <si>
    <t xml:space="preserve">Вазомоторен и алергичен ринит J30 </t>
  </si>
  <si>
    <t>126</t>
  </si>
  <si>
    <t xml:space="preserve">Хроничен ринит, назофарингит, фарингит и синуит J31, J32 </t>
  </si>
  <si>
    <t>127</t>
  </si>
  <si>
    <t>Хронични болести на тонзилите и аденоидите J35</t>
  </si>
  <si>
    <t>128</t>
  </si>
  <si>
    <t>Хроничен бронхит J41, J42</t>
  </si>
  <si>
    <t>129</t>
  </si>
  <si>
    <t>Емфизем J43</t>
  </si>
  <si>
    <t>130</t>
  </si>
  <si>
    <t xml:space="preserve">Друга хронична обструктивна белодробна болест J44 </t>
  </si>
  <si>
    <t>131</t>
  </si>
  <si>
    <t>Астма J45, J46</t>
  </si>
  <si>
    <t>132</t>
  </si>
  <si>
    <t>Бронхиектатична болест J47</t>
  </si>
  <si>
    <t>133</t>
  </si>
  <si>
    <t xml:space="preserve">Болести на белия дроб, причинени от външни агенти J60–J70 </t>
  </si>
  <si>
    <t>134</t>
  </si>
  <si>
    <t xml:space="preserve">Други интерстициални белодробни болести J84 </t>
  </si>
  <si>
    <t>135</t>
  </si>
  <si>
    <t>Други болести на плеврата J90-J94</t>
  </si>
  <si>
    <t>136</t>
  </si>
  <si>
    <t xml:space="preserve">ХI. Болести на храносмилателната система K00–K93 </t>
  </si>
  <si>
    <t>137</t>
  </si>
  <si>
    <t xml:space="preserve">Язва на стомаха и дванадесетопръстника K25–K27 </t>
  </si>
  <si>
    <t>138</t>
  </si>
  <si>
    <t>Гастрит и дуоденит K29</t>
  </si>
  <si>
    <t>139</t>
  </si>
  <si>
    <t>Болести на апендикса K35-K38</t>
  </si>
  <si>
    <t>140</t>
  </si>
  <si>
    <t>Хернии  K40-K46</t>
  </si>
  <si>
    <t>141</t>
  </si>
  <si>
    <t>Ингвинална херния K40</t>
  </si>
  <si>
    <t>142</t>
  </si>
  <si>
    <t>Болест на Crohn и улцерозен колит K50,K51</t>
  </si>
  <si>
    <t>143</t>
  </si>
  <si>
    <t xml:space="preserve">Паралитичен илеус и непроходимост на червата без херния K56 </t>
  </si>
  <si>
    <t>144</t>
  </si>
  <si>
    <t>Фисура и фистула на ануса и ректума K60</t>
  </si>
  <si>
    <t>145</t>
  </si>
  <si>
    <t>Перитонит K65</t>
  </si>
  <si>
    <t>146</t>
  </si>
  <si>
    <t>Болести на черния дроб K70-K77</t>
  </si>
  <si>
    <t>147</t>
  </si>
  <si>
    <t>Алкохолна болест на черния дроб K70</t>
  </si>
  <si>
    <t>148</t>
  </si>
  <si>
    <t>Фиброза и цироза на черния дроб K74</t>
  </si>
  <si>
    <t>149</t>
  </si>
  <si>
    <t>Холелитиаза и холецистит K80, K81</t>
  </si>
  <si>
    <t>150</t>
  </si>
  <si>
    <t>ХII. Болести на кожата и подкожната тъкан L00–L99</t>
  </si>
  <si>
    <t>151</t>
  </si>
  <si>
    <t xml:space="preserve">Инфекции на кожата и подкожната тъкан L00–L08 </t>
  </si>
  <si>
    <t>152</t>
  </si>
  <si>
    <t>Дерматит и екзема L20-L30</t>
  </si>
  <si>
    <t>153</t>
  </si>
  <si>
    <t>Алергичен контактен дерматит L23</t>
  </si>
  <si>
    <t>154</t>
  </si>
  <si>
    <t>Псориазис L40</t>
  </si>
  <si>
    <t>155</t>
  </si>
  <si>
    <t>Уртикария и еритем L50-L54</t>
  </si>
  <si>
    <t>156</t>
  </si>
  <si>
    <t>Уртикария L50</t>
  </si>
  <si>
    <t>157</t>
  </si>
  <si>
    <t xml:space="preserve">ХIII. Болести на костно-мускулната система и на съединителната тъкан M00–M99 </t>
  </si>
  <si>
    <t>158</t>
  </si>
  <si>
    <t>Инфекциозни артропатии M00-M03</t>
  </si>
  <si>
    <t>159</t>
  </si>
  <si>
    <t>Пиогенен артрит M00</t>
  </si>
  <si>
    <t>160</t>
  </si>
  <si>
    <t>Възпалителни полиартропатии M05-M14</t>
  </si>
  <si>
    <t>161</t>
  </si>
  <si>
    <t>Серопозитивен ревматоиден артрит M05</t>
  </si>
  <si>
    <t>162</t>
  </si>
  <si>
    <t>Юношески [ювенилен] артрит M08</t>
  </si>
  <si>
    <t>163</t>
  </si>
  <si>
    <t>Артрози M15-M19</t>
  </si>
  <si>
    <t>164</t>
  </si>
  <si>
    <t xml:space="preserve">Коксартроза [артроза на тазобедрената става] M16 </t>
  </si>
  <si>
    <t>165</t>
  </si>
  <si>
    <t xml:space="preserve">Гонартроза [артроза на колянната става] M17 </t>
  </si>
  <si>
    <t>166</t>
  </si>
  <si>
    <t xml:space="preserve">Системни увреждания на съединителната тъкан M30–M36 </t>
  </si>
  <si>
    <t>167</t>
  </si>
  <si>
    <t>Дорзопатии M40-M54</t>
  </si>
  <si>
    <t>168</t>
  </si>
  <si>
    <t>Сколиоза M41</t>
  </si>
  <si>
    <t>169</t>
  </si>
  <si>
    <t>Болести на меките тъкани M60-M79</t>
  </si>
  <si>
    <t>170</t>
  </si>
  <si>
    <t xml:space="preserve">Нарушения в плътността и структурата на костта M80–M85 </t>
  </si>
  <si>
    <t>171</t>
  </si>
  <si>
    <t>Други остеопатии M86-M90</t>
  </si>
  <si>
    <t>172</t>
  </si>
  <si>
    <t>Остеомиелит M86</t>
  </si>
  <si>
    <t>173</t>
  </si>
  <si>
    <t>Остеонекроза M87</t>
  </si>
  <si>
    <t>174</t>
  </si>
  <si>
    <t>Юношеска остеохондроза M91, М92</t>
  </si>
  <si>
    <t>175</t>
  </si>
  <si>
    <t xml:space="preserve">ХIV. Болести на пикочо-половата система N00–N99 </t>
  </si>
  <si>
    <t>176</t>
  </si>
  <si>
    <t>Болести на пикочната система N00-N39</t>
  </si>
  <si>
    <t>177</t>
  </si>
  <si>
    <t>Гломерулни болести N00-N08</t>
  </si>
  <si>
    <t>178</t>
  </si>
  <si>
    <t>Остър нефритен синдром N00</t>
  </si>
  <si>
    <t>179</t>
  </si>
  <si>
    <t xml:space="preserve">Тубулоинтерстициални болести на бъбреците N10–N16 </t>
  </si>
  <si>
    <t>180</t>
  </si>
  <si>
    <t>Тубулоинтерстициален нефрит N10-N12</t>
  </si>
  <si>
    <t>181</t>
  </si>
  <si>
    <t>Остър тубулоинтерстициален нефрит N10</t>
  </si>
  <si>
    <t>182</t>
  </si>
  <si>
    <t xml:space="preserve">Хроничен тубулоинтерстициален нефрит N11 </t>
  </si>
  <si>
    <t>183</t>
  </si>
  <si>
    <t>Обструктивна и рефлуксна нефропатия N13</t>
  </si>
  <si>
    <t>184</t>
  </si>
  <si>
    <t>Остра бъбречна недостатъчност N17</t>
  </si>
  <si>
    <t>185</t>
  </si>
  <si>
    <t>Хронична бъбречна недостатъчност N18, N19</t>
  </si>
  <si>
    <t>186</t>
  </si>
  <si>
    <t>Бъбречнокаменна болест N20-N23</t>
  </si>
  <si>
    <t>187</t>
  </si>
  <si>
    <t>Цистит N30</t>
  </si>
  <si>
    <t>188</t>
  </si>
  <si>
    <t>Уретрит и уретрален синдром N34</t>
  </si>
  <si>
    <t>189</t>
  </si>
  <si>
    <t>Хиперплазия на простатата N40</t>
  </si>
  <si>
    <t>190</t>
  </si>
  <si>
    <t>Хидроцеле и сперматоцеле N43</t>
  </si>
  <si>
    <t>191</t>
  </si>
  <si>
    <t>Болести на млечните жлези N60-N64</t>
  </si>
  <si>
    <t>192</t>
  </si>
  <si>
    <t>Салпингит и оофорит N70</t>
  </si>
  <si>
    <t>193</t>
  </si>
  <si>
    <t>Възпалителна болест на шийката на матката N72</t>
  </si>
  <si>
    <t>194</t>
  </si>
  <si>
    <t xml:space="preserve">Пролапс на женските полови органи N81 </t>
  </si>
  <si>
    <t>195</t>
  </si>
  <si>
    <t xml:space="preserve">Невъзпалителни болести на шийката на матката N86–N88 </t>
  </si>
  <si>
    <t>196</t>
  </si>
  <si>
    <t xml:space="preserve">ХV. Бременност, раждане и послеродов период O00–O99 </t>
  </si>
  <si>
    <t>197</t>
  </si>
  <si>
    <t>Бременност, завършваща с аборт O00-O08</t>
  </si>
  <si>
    <t>198</t>
  </si>
  <si>
    <t>Усложнения след аборт, извънматочна и гроздовидна бременност O08</t>
  </si>
  <si>
    <t>199</t>
  </si>
  <si>
    <t>Отоци, протеинурия и хипертонични усложнения по време на бременността, раждането и послеродовия период O10–O16</t>
  </si>
  <si>
    <t>200</t>
  </si>
  <si>
    <t>Еклампсия O15</t>
  </si>
  <si>
    <t>201</t>
  </si>
  <si>
    <t xml:space="preserve">Други болести на майката, свързани предимно с бременността O20–O29 </t>
  </si>
  <si>
    <t>202</t>
  </si>
  <si>
    <t xml:space="preserve">Ексцесивно повръщане по време на бременността O21 </t>
  </si>
  <si>
    <t>203</t>
  </si>
  <si>
    <t>Медицински грижи за майката, свързани със състоянието на плода и околоплодния мехур и възможни усложнения в хода на родоразрешаването O30–O48</t>
  </si>
  <si>
    <t>204</t>
  </si>
  <si>
    <t>Предлежаща плацента, преждевременно отлепване на плацентата и кръвотечение преди раждането O44–O46</t>
  </si>
  <si>
    <t>205</t>
  </si>
  <si>
    <t>Усложнения, свързани предимно с послеродовия период O85–O92</t>
  </si>
  <si>
    <t>206</t>
  </si>
  <si>
    <t xml:space="preserve">ХVI. Някои състояния, възникващи през перинаталния период P00–P96 </t>
  </si>
  <si>
    <t>207</t>
  </si>
  <si>
    <t>Увреждания на плода и новороденото от патологични състояния на майката, усложнения на бременността, раждането и родоразрешаването P00–P04</t>
  </si>
  <si>
    <t>208</t>
  </si>
  <si>
    <t xml:space="preserve">Забавен фетален растеж, хипотрофия на плода и разстройства, свързани със скъсяване срока на бременността и ниско тегло при раждане P05–P07 </t>
  </si>
  <si>
    <t>209</t>
  </si>
  <si>
    <t>Родова травма P10-P15</t>
  </si>
  <si>
    <t>210</t>
  </si>
  <si>
    <t xml:space="preserve">Вътреутробна хипоксия и асфиксия по време на раждането P20, P21 </t>
  </si>
  <si>
    <t>211</t>
  </si>
  <si>
    <t xml:space="preserve">Други респираторни състояния, възникващи в перинаталния период P22–P28 </t>
  </si>
  <si>
    <t>212</t>
  </si>
  <si>
    <t>Неонатални аспирационни синдроми P24</t>
  </si>
  <si>
    <t>213</t>
  </si>
  <si>
    <t xml:space="preserve">Инфекциозни болести, характерни за перинаталния период P35–P39 </t>
  </si>
  <si>
    <t>214</t>
  </si>
  <si>
    <t>Хеморагични нарушения у плода и новороденото P50–P54</t>
  </si>
  <si>
    <t>215</t>
  </si>
  <si>
    <t xml:space="preserve">Хемолитична болест на плода и новороденото P55 </t>
  </si>
  <si>
    <t>216</t>
  </si>
  <si>
    <t xml:space="preserve">ХVII. Вродени аномалии [пороци на развитието], деформации и хромозомни аберации Q00–Q99 </t>
  </si>
  <si>
    <t>217</t>
  </si>
  <si>
    <t xml:space="preserve">Вродена хидроцефалия и Spina bifida Q03, Q05 </t>
  </si>
  <si>
    <t>218</t>
  </si>
  <si>
    <t>Други вродени аномалии [пороци на развитието]  на нервната система Q00-Q02, Q04, Q06, Q07</t>
  </si>
  <si>
    <t>219</t>
  </si>
  <si>
    <t>Вродени аномалии [пороци на развитието] на системата на кръвообращението Q20–Q28</t>
  </si>
  <si>
    <t>220</t>
  </si>
  <si>
    <t>Цепка на устната и небцето  [заешка устна и вълча уста] Q35-Q37</t>
  </si>
  <si>
    <t>221</t>
  </si>
  <si>
    <t xml:space="preserve">Вродена липса, атрезия и стеноза на тънко черво Q41 </t>
  </si>
  <si>
    <t>222</t>
  </si>
  <si>
    <t>Недесцендирал тестис Q53</t>
  </si>
  <si>
    <t>223</t>
  </si>
  <si>
    <t xml:space="preserve">Вродени аномалии [пороци на развитието] и деформации на костно-мускулната система Q65–Q79 </t>
  </si>
  <si>
    <t>224</t>
  </si>
  <si>
    <t>Вродени деформации на бедрото Q65</t>
  </si>
  <si>
    <t>225</t>
  </si>
  <si>
    <t>Вродени деформации на стъпалото Q66</t>
  </si>
  <si>
    <t>226</t>
  </si>
  <si>
    <t>Синдром на Down Q90</t>
  </si>
  <si>
    <t>227</t>
  </si>
  <si>
    <t>ХVIII. Симптоми, признаци и отклонения от нормата, открити при клинични и лабораторни изследвания, некласифицирани другаде R00–R99</t>
  </si>
  <si>
    <t>228</t>
  </si>
  <si>
    <t>Болки в областта на корема и таза R10</t>
  </si>
  <si>
    <t>229</t>
  </si>
  <si>
    <t>Гадене и повръщане R11</t>
  </si>
  <si>
    <t>230</t>
  </si>
  <si>
    <t>Главоболие R51</t>
  </si>
  <si>
    <t>231</t>
  </si>
  <si>
    <t>Припадък [синкоп] и колапс R55</t>
  </si>
  <si>
    <t>232</t>
  </si>
  <si>
    <t xml:space="preserve">Отклонения от нормата, открити при получаване на диагностични изображения и провеждане на изследвания, при липса на установена диагноза R90–R94 </t>
  </si>
  <si>
    <t>233</t>
  </si>
  <si>
    <t>ХIX. Травми, отравяния и някои други последици от въздействието на външни причини S00–T98</t>
  </si>
  <si>
    <t>234</t>
  </si>
  <si>
    <t>Травми на главата и шията S00-S19</t>
  </si>
  <si>
    <t>235</t>
  </si>
  <si>
    <t>От тях: счупвания S02, S12</t>
  </si>
  <si>
    <t>236</t>
  </si>
  <si>
    <t>Мозъчно сътресение S06.0</t>
  </si>
  <si>
    <t>237</t>
  </si>
  <si>
    <t xml:space="preserve">Травми на гръдния кош, корема, поясния отдел на гръбначния стълб и таза S20–S39 </t>
  </si>
  <si>
    <t>238</t>
  </si>
  <si>
    <t>От тях: счупвания S22, S32</t>
  </si>
  <si>
    <t>239</t>
  </si>
  <si>
    <t xml:space="preserve">Травми на раменен пояс и горен крайник S40–S69 </t>
  </si>
  <si>
    <t>240</t>
  </si>
  <si>
    <t>От тях: счупвания S42,S52,S62</t>
  </si>
  <si>
    <t>241</t>
  </si>
  <si>
    <t xml:space="preserve">Травми на тазобедрената става и долен крайник S70–S99 </t>
  </si>
  <si>
    <t>242</t>
  </si>
  <si>
    <t>От тях: счупвания S72,S82,S92</t>
  </si>
  <si>
    <t>243</t>
  </si>
  <si>
    <t xml:space="preserve">Травми, обхващащи няколко области от тялото Т00–Т07 </t>
  </si>
  <si>
    <t>244</t>
  </si>
  <si>
    <t>Последици от проникване на чуждо тяло през естествени отвори Т15–Т19</t>
  </si>
  <si>
    <t>245</t>
  </si>
  <si>
    <t>Термични и химични изгаряния Т20–Т32</t>
  </si>
  <si>
    <t>246</t>
  </si>
  <si>
    <t>Измръзване Т33–Т35</t>
  </si>
  <si>
    <t>247</t>
  </si>
  <si>
    <t>Отравяния и токсични въздействия Т36–Т65</t>
  </si>
  <si>
    <t>248</t>
  </si>
  <si>
    <t xml:space="preserve">Токсично въздействие на разяждащи вещества Т54 </t>
  </si>
  <si>
    <t>249</t>
  </si>
  <si>
    <t>Токсично въздействие на други отровни вещества, съдържащи се в изядени хранителни продукти Т62</t>
  </si>
  <si>
    <t>250</t>
  </si>
  <si>
    <t>Топлинен и слънчев удар Т67.0</t>
  </si>
  <si>
    <t>251</t>
  </si>
  <si>
    <t>Синдром на малтретиране Т74</t>
  </si>
  <si>
    <t>252</t>
  </si>
  <si>
    <t>ХXІІ. Кодове за специални цели U00–U85</t>
  </si>
  <si>
    <t>253</t>
  </si>
  <si>
    <t>Нови заболявания с несигурна етиология или спешна употреба - временни кодове U00-U49</t>
  </si>
  <si>
    <t>254</t>
  </si>
  <si>
    <t>Кодове за спешна употреба U07</t>
  </si>
  <si>
    <t>255</t>
  </si>
  <si>
    <t>COVID-19, идентифициран вирус U07.1</t>
  </si>
  <si>
    <t>256</t>
  </si>
  <si>
    <t>COVID-19, неидентифициран вирус U07.2</t>
  </si>
  <si>
    <t>257</t>
  </si>
  <si>
    <t>ш.001= ш.002+ш.011+ш.014+ш.022+ш.035+ш.057+ш.073+ш.087+ ш.097+ш.119+ш.137+ш.151+ш.158+ш.176+ш.197+ш.207+ш.217+ш.228+ш.234+ш.253</t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</si>
  <si>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.002і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ш.003+ ш.006 до ш.010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</si>
  <si>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.003і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ш.004 + ш.005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</si>
  <si>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.011і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ш.012 + ш.013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</si>
  <si>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.014і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ш.015+ш.017+ ш.018+ш.020+ ш.021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</si>
  <si>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.015і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ш.016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</si>
  <si>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.018і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ш.019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</si>
  <si>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.022і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ш.023 до ш.027 + ш.030 до ш.034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</si>
  <si>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.027і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ш.028 + ш.029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</si>
  <si>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.035і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ш.038 до ш.041 + ш.044 + ш.051 до ш.056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</si>
  <si>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.041і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ш.042+ш.043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</si>
  <si>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.044і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ш.045+ш.046+ш.047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</si>
  <si>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.057і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ш.058 до ш.072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</si>
  <si>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.073і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ш.074+ш.076+ш.077+ш.080 до ш.086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</si>
  <si>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.074і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ш.075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</si>
  <si>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.077і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ш.078+ш.079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</si>
  <si>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.087і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ш.088+ш.093+ш.095+ш.096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</si>
  <si>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.088і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ш.089+ш.090+ш.091+ш.092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</si>
  <si>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.093і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ш.094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</si>
  <si>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.097і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ш.098+ш.099+ш.100+ш.105+ш.106+ш.109+ш.110+ш.116+ ш.117+ш.118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</si>
  <si>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.100і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ш.101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</si>
  <si>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.102і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ш.103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</si>
  <si>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.106і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ш.107 + ш.108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</si>
  <si>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.110і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ш.111 + ш.112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</si>
  <si>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.119і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ш.120 до ш.125 + ш.129 до ш.136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</si>
  <si>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.125і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ш.126 до ш.128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</si>
  <si>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.137і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ш.138 до ш.141 + ш.144 до ш.147 + ш.150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</si>
  <si>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.141і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ш.142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</si>
  <si>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.147і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ш.148+ш.149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</si>
  <si>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.151і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ш.152+ш.153+ш.155+ш.156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</si>
  <si>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.153і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ш.154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</si>
  <si>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.156і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ш.157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</si>
  <si>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.158і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ш.159+ш.161+ш.164+ш.167+ш.168+ш.170+ш.172+ш.175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</si>
  <si>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.159і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ш.160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</si>
  <si>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.161і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ш.163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</si>
  <si>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.164і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ш.165+ш.166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</si>
  <si>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.168і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ш.169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</si>
  <si>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.172і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ш.173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</si>
  <si>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.176і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ш.177+ш.191+ш.192+ш.193+ш.194+ш.196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</si>
  <si>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.177і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ш.178+ш.180+ш.185 до ш.189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</si>
  <si>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.178і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ш.179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</si>
  <si>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.180і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ш.181+ш.184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</si>
  <si>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.181і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ш.182+ш.183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</si>
  <si>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.197і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ш.198+ш.200+ш.202+ш.204+ш.206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</si>
  <si>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.198і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ш.199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</si>
  <si>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.200і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ш.201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</si>
  <si>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.202і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ш.203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</si>
  <si>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.204і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ш.205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</si>
  <si>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.207і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сумата от ш.208 до ш.212 + ш.214 до 216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</si>
  <si>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.212і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ш.213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</si>
  <si>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.217і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сумата от ш.218 до ш.224 + ш.227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</si>
  <si>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.224і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ш.225 + ш.226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</si>
  <si>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.228і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ш.229 до ш.233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</si>
  <si>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.234і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ш.235+ш.238+ш.240+ш.242+ш.244 до ш.248+ш.251+ш.252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</si>
  <si>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.235і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ш.236+ш.237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</si>
  <si>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.238і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ш.239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</si>
  <si>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.240і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ш.241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</si>
  <si>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.242і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ш.243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</si>
  <si>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.248і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ш.249 + ш.250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</si>
  <si>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.253і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ш.254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</si>
  <si>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.254і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ш.255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</si>
  <si>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.255і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ш.256 + ш.257</t>
    </r>
  </si>
  <si>
    <t>Фактори, влияещи върху здравното състояние на населението и контакта със здравните служби на деца от 0 до 17 годишна възраст</t>
  </si>
  <si>
    <t>Регистрирани случаи</t>
  </si>
  <si>
    <t>ХXI. Фактори, влияещи върху здравното състояние на населението и контакта със здравните служби Z00-Z99</t>
  </si>
  <si>
    <t>Лица, обълнали се към здравните служби за медицински преглед и изследване Z00-Z13</t>
  </si>
  <si>
    <t>Общ преглед и изследване на лица, които нямат оплаквания или установена диагноза Z00</t>
  </si>
  <si>
    <t>Други специални прегледи и изследваня на лица, които нямат оплаквания или установена диагноза Z01</t>
  </si>
  <si>
    <t>Изследване и обръщане с административни цели Z02</t>
  </si>
  <si>
    <t>Лица, обърнали се към здравни служби във връзка с обстоятелства, отнасящи се до репродуктивната функция Z30-Z39</t>
  </si>
  <si>
    <t>Наблюдение върху прилагането на противозачатъчни средства Z30</t>
  </si>
  <si>
    <t>Наблюдение върху протичането на нормална бременност Z34</t>
  </si>
  <si>
    <t>Грижа за изкуствени отвори Z43</t>
  </si>
  <si>
    <t>Помощ, включваща използване на рехабилитационни процедури Z50</t>
  </si>
  <si>
    <t>Рехабилитация при болест на сърцето Z50.0</t>
  </si>
  <si>
    <t>Друг вид физиотерапия Z50.1</t>
  </si>
  <si>
    <t>Рехабилитация на лица, страдащи от алкохолизъм Z50.2</t>
  </si>
  <si>
    <t>Рехабилитация на лица, страдащи от наркомания Z50.3</t>
  </si>
  <si>
    <t>Жертва на престъпление и тероризъм Z65.4</t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</si>
  <si>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ш.02+ш.06+ш.09+ш.10+ш.15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</si>
  <si>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ш.03+ш.04+ш.05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</si>
  <si>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.06і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ш.07 + ш.08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</si>
  <si>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.10і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ш.11 до ш.014</t>
    </r>
  </si>
  <si>
    <t>Външни причини за заболеваемост и смъртност на деца от 0 до 17 годишна възраст</t>
  </si>
  <si>
    <t>НАИМЕНОВАНИЕ  ПО МКБ–10</t>
  </si>
  <si>
    <t>ХХ. Външни причини за заболеваемост и смъртност V01–Y98</t>
  </si>
  <si>
    <t>Злополуки V01–X59</t>
  </si>
  <si>
    <t>Транспортни злополуки V01–V99</t>
  </si>
  <si>
    <t xml:space="preserve">Пешеходец или велосипедист, пострадал при транспортна злополука V01–V19 </t>
  </si>
  <si>
    <t>Мотоциклетист; лице, намиращо се в: моторно превозно средство на три колела; лек автомобил; тежкотоварен автомобил; автобус и пострадало при транспортна злополука; злополуки, свързани с други наземни транспортни средства; при воден транспорт; при въздушен транспорт и космически полети, и други V20–V99</t>
  </si>
  <si>
    <t>Други външни причини за травми при злополуки W00–X59</t>
  </si>
  <si>
    <t>Падания W00–W19</t>
  </si>
  <si>
    <t>Въздействие на неживи или живи механични сили W20–W64</t>
  </si>
  <si>
    <t>Случайно удавяне и потъване във вода и други злополуки със заплаха за дишането W65–W84</t>
  </si>
  <si>
    <t>Злополуки, предизвикани от въздействие на електрически ток, облъчване и екстремни стойности на температурата на околната среда или атмосферното налягане W85–W99</t>
  </si>
  <si>
    <t>Въздействие на дим, огън и пламък и съприкосновение с горещи и нажежени вещества (предмети) X00–X19</t>
  </si>
  <si>
    <t>Контакт с отровни животни и растения X20–X29</t>
  </si>
  <si>
    <t>Случайно отравяне и въздействие на отровни вещества X40–X49</t>
  </si>
  <si>
    <t>Умишлено самонараняване X60–X84</t>
  </si>
  <si>
    <t>Нападение X85–Y09</t>
  </si>
  <si>
    <t>Законни действия и военни операции Y35–Y36</t>
  </si>
  <si>
    <r>
      <rPr>
        <b/>
        <sz val="11"/>
        <rFont val="Arial"/>
        <family val="2"/>
        <charset val="204"/>
      </rPr>
      <t>ш.01,к.1</t>
    </r>
    <r>
      <rPr>
        <sz val="11"/>
        <rFont val="Arial"/>
        <family val="2"/>
        <charset val="204"/>
      </rPr>
      <t xml:space="preserve"> ≥ ш.234,к.1, Раздел I  </t>
    </r>
  </si>
  <si>
    <r>
      <rPr>
        <b/>
        <sz val="11"/>
        <rFont val="Arial"/>
        <family val="2"/>
        <charset val="204"/>
      </rPr>
      <t>ш.01,к.2</t>
    </r>
    <r>
      <rPr>
        <sz val="11"/>
        <rFont val="Arial"/>
        <family val="2"/>
        <charset val="204"/>
      </rPr>
      <t xml:space="preserve"> ≥ ш.234,к.2, Раздел I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</si>
  <si>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ш.02 + ш.14+ ш.15+ ш.16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</si>
  <si>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.02=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на сумата от ш.03 и ш.06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</si>
  <si>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.03=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на сумата от ш.04 и ш.05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</si>
  <si>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.06і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на сумата от ш.07 до ш.13</t>
    </r>
  </si>
  <si>
    <t>Регистрирани заболявания в амбулаториите на лечебните заведения по вид на заболяването на лица на възраст над 18 години</t>
  </si>
  <si>
    <t xml:space="preserve">в т.ч. новооткрити </t>
  </si>
  <si>
    <t>ш.001= ш.002+ш.011+ш.014+ш.022+ш.035+ш.057+ш.073+ш.087+ ш.097+ш.119+ш.137+ш.151+ш.158+ш.176+ш.197+ш.217+ш.228+ш.234+ш.253</t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</si>
  <si>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.002і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ш.003+ ш.006 до ш.008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</si>
  <si>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.035і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ш.036 до ш.041 + ш.044 + ш.048 до ш.051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</si>
  <si>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.097і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ш.098+ш.099+ш.100+ш.102+ш.105+ш.106+ш.109+ш.110+ш.116+ ш.117+ш.118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</si>
  <si>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.102і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ш.103+ш.104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</si>
  <si>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.110і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ш.111 до ш.115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</si>
  <si>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.137і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сумата от ш.138 до ш.141 + ш.143 до ш.147+ш.150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</si>
  <si>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.158і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ш.159+ш.161+ш.164+ш.167+ш.168+ш.170+ш.171+ш.172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</si>
  <si>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.161і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ш.162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</si>
  <si>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.172і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ш.173+ш.174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</si>
  <si>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.176і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 ш.177+ш.190 до ш.196</t>
    </r>
  </si>
  <si>
    <r>
      <rPr>
        <b/>
        <sz val="11"/>
        <rFont val="Arial"/>
        <family val="2"/>
      </rPr>
      <t>ш</t>
    </r>
    <r>
      <rPr>
        <b/>
        <sz val="11"/>
        <rFont val="Symbol"/>
        <family val="1"/>
        <charset val="2"/>
      </rPr>
      <t>.217і</t>
    </r>
    <r>
      <rPr>
        <sz val="11"/>
        <rFont val="Symbol"/>
        <family val="1"/>
        <charset val="2"/>
      </rPr>
      <t xml:space="preserve"> </t>
    </r>
    <r>
      <rPr>
        <sz val="11"/>
        <rFont val="Arial"/>
        <family val="2"/>
      </rPr>
      <t xml:space="preserve"> сумата от ш.218 + ш.220 + ш.224</t>
    </r>
  </si>
  <si>
    <t>Фактори, влияещи върху здравното състояние на населението и контакта със здравните служби на лица на възраст над 18 години</t>
  </si>
  <si>
    <t>в т.ч. новооткрити заболявания</t>
  </si>
  <si>
    <t>Външни причини за заболеваемост и смъртност на лица на възраст над 18 години</t>
  </si>
  <si>
    <t>Адрес:</t>
  </si>
  <si>
    <t xml:space="preserve">Телефон : </t>
  </si>
  <si>
    <t xml:space="preserve">е-mail: </t>
  </si>
  <si>
    <t>ЕИК по БУЛСТАТ: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</si>
</sst>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00"/>
  </numFmts>
  <fonts count="4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</font>
    <font>
      <sz val="11"/>
      <name val="Symbol"/>
      <family val="1"/>
      <charset val="2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12"/>
      <name val="Arial"/>
      <family val="2"/>
    </font>
    <font>
      <sz val="12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rgb="FF231F2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1"/>
      <name val="Arial"/>
      <family val="2"/>
      <charset val="204"/>
    </font>
    <font>
      <b/>
      <sz val="12"/>
      <color rgb="FF231F20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1"/>
      <name val="Symbol"/>
      <family val="1"/>
      <charset val="2"/>
    </font>
    <font>
      <i/>
      <sz val="11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name val="Symbo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1"/>
      <name val="Arial"/>
      <family val="2"/>
    </font>
    <font>
      <b/>
      <sz val="11"/>
      <color rgb="FF040503"/>
      <name val="Arial"/>
      <family val="2"/>
      <charset val="204"/>
    </font>
    <font>
      <sz val="11"/>
      <color rgb="FF040503"/>
      <name val="Arial"/>
      <family val="2"/>
      <charset val="204"/>
    </font>
    <font>
      <b/>
      <sz val="12"/>
      <color rgb="FF04050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9" fontId="37" fillId="0" borderId="0" applyFont="0" applyFill="0" applyBorder="0" applyAlignment="0" applyProtection="0"/>
  </cellStyleXfs>
  <cellXfs count="493">
    <xf numFmtId="0" fontId="0" fillId="0" borderId="0" xfId="0"/>
    <xf numFmtId="49" fontId="4" fillId="0" borderId="0" xfId="0" applyNumberFormat="1" applyFont="1" applyProtection="1"/>
    <xf numFmtId="0" fontId="4" fillId="0" borderId="0" xfId="0" applyFont="1" applyFill="1" applyProtection="1"/>
    <xf numFmtId="0" fontId="5" fillId="0" borderId="0" xfId="0" applyFont="1" applyProtection="1"/>
    <xf numFmtId="1" fontId="4" fillId="0" borderId="0" xfId="0" applyNumberFormat="1" applyFont="1" applyAlignment="1" applyProtection="1">
      <alignment horizontal="left"/>
    </xf>
    <xf numFmtId="0" fontId="4" fillId="0" borderId="0" xfId="0" applyFont="1" applyProtection="1"/>
    <xf numFmtId="0" fontId="12" fillId="0" borderId="2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49" fontId="19" fillId="0" borderId="16" xfId="0" applyNumberFormat="1" applyFont="1" applyBorder="1" applyAlignment="1" applyProtection="1">
      <alignment horizontal="center"/>
    </xf>
    <xf numFmtId="49" fontId="10" fillId="0" borderId="25" xfId="0" applyNumberFormat="1" applyFont="1" applyBorder="1" applyAlignment="1" applyProtection="1">
      <alignment horizontal="center"/>
    </xf>
    <xf numFmtId="0" fontId="8" fillId="0" borderId="0" xfId="0" applyFont="1" applyProtection="1"/>
    <xf numFmtId="1" fontId="17" fillId="0" borderId="0" xfId="0" applyNumberFormat="1" applyFont="1" applyProtection="1"/>
    <xf numFmtId="0" fontId="18" fillId="0" borderId="0" xfId="0" applyFont="1" applyProtection="1"/>
    <xf numFmtId="0" fontId="4" fillId="0" borderId="0" xfId="0" applyNumberFormat="1" applyFont="1" applyProtection="1"/>
    <xf numFmtId="0" fontId="2" fillId="0" borderId="0" xfId="0" applyFont="1" applyProtection="1"/>
    <xf numFmtId="0" fontId="4" fillId="0" borderId="0" xfId="0" applyNumberFormat="1" applyFont="1" applyAlignment="1" applyProtection="1">
      <alignment horizontal="left"/>
    </xf>
    <xf numFmtId="0" fontId="5" fillId="0" borderId="0" xfId="0" applyFont="1" applyFill="1" applyProtection="1"/>
    <xf numFmtId="0" fontId="6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/>
    </xf>
    <xf numFmtId="0" fontId="14" fillId="0" borderId="0" xfId="0" applyFont="1" applyProtection="1"/>
    <xf numFmtId="0" fontId="15" fillId="0" borderId="0" xfId="0" applyFont="1" applyProtection="1"/>
    <xf numFmtId="1" fontId="4" fillId="0" borderId="15" xfId="0" applyNumberFormat="1" applyFont="1" applyFill="1" applyBorder="1" applyProtection="1"/>
    <xf numFmtId="1" fontId="4" fillId="0" borderId="17" xfId="0" applyNumberFormat="1" applyFont="1" applyBorder="1" applyAlignment="1" applyProtection="1">
      <alignment horizontal="right"/>
      <protection locked="0"/>
    </xf>
    <xf numFmtId="1" fontId="4" fillId="0" borderId="18" xfId="0" applyNumberFormat="1" applyFont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horizontal="right"/>
    </xf>
    <xf numFmtId="0" fontId="3" fillId="2" borderId="19" xfId="0" applyFont="1" applyFill="1" applyBorder="1" applyAlignment="1" applyProtection="1">
      <alignment horizontal="right"/>
    </xf>
    <xf numFmtId="1" fontId="4" fillId="0" borderId="20" xfId="0" applyNumberFormat="1" applyFont="1" applyFill="1" applyBorder="1" applyAlignment="1" applyProtection="1">
      <alignment horizontal="left" indent="1"/>
    </xf>
    <xf numFmtId="49" fontId="19" fillId="0" borderId="21" xfId="0" applyNumberFormat="1" applyFont="1" applyBorder="1" applyAlignment="1" applyProtection="1">
      <alignment horizontal="center"/>
    </xf>
    <xf numFmtId="1" fontId="4" fillId="0" borderId="3" xfId="0" applyNumberFormat="1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22" xfId="0" applyFont="1" applyBorder="1" applyAlignment="1" applyProtection="1">
      <alignment horizontal="right"/>
      <protection locked="0"/>
    </xf>
    <xf numFmtId="0" fontId="5" fillId="0" borderId="0" xfId="0" applyFont="1" applyBorder="1" applyProtection="1"/>
    <xf numFmtId="0" fontId="2" fillId="0" borderId="0" xfId="0" applyFont="1" applyBorder="1" applyProtection="1"/>
    <xf numFmtId="0" fontId="22" fillId="0" borderId="0" xfId="0" applyNumberFormat="1" applyFont="1" applyProtection="1"/>
    <xf numFmtId="1" fontId="22" fillId="0" borderId="20" xfId="0" applyNumberFormat="1" applyFont="1" applyFill="1" applyBorder="1" applyAlignment="1" applyProtection="1">
      <alignment horizontal="left" indent="2"/>
    </xf>
    <xf numFmtId="49" fontId="28" fillId="0" borderId="21" xfId="0" applyNumberFormat="1" applyFont="1" applyBorder="1" applyAlignment="1" applyProtection="1">
      <alignment horizontal="center"/>
    </xf>
    <xf numFmtId="1" fontId="22" fillId="0" borderId="3" xfId="0" applyNumberFormat="1" applyFont="1" applyBorder="1" applyAlignment="1" applyProtection="1">
      <alignment horizontal="right"/>
      <protection locked="0"/>
    </xf>
    <xf numFmtId="1" fontId="22" fillId="0" borderId="1" xfId="0" applyNumberFormat="1" applyFont="1" applyBorder="1" applyAlignment="1" applyProtection="1">
      <alignment horizontal="right"/>
      <protection locked="0"/>
    </xf>
    <xf numFmtId="0" fontId="24" fillId="0" borderId="1" xfId="0" applyFont="1" applyBorder="1" applyAlignment="1" applyProtection="1">
      <alignment horizontal="right"/>
      <protection locked="0"/>
    </xf>
    <xf numFmtId="0" fontId="24" fillId="0" borderId="22" xfId="0" applyFont="1" applyBorder="1" applyAlignment="1" applyProtection="1">
      <alignment horizontal="right"/>
      <protection locked="0"/>
    </xf>
    <xf numFmtId="0" fontId="22" fillId="0" borderId="0" xfId="0" applyFont="1" applyBorder="1" applyProtection="1"/>
    <xf numFmtId="0" fontId="23" fillId="0" borderId="0" xfId="0" applyFont="1" applyBorder="1" applyProtection="1"/>
    <xf numFmtId="0" fontId="23" fillId="0" borderId="0" xfId="0" applyFont="1" applyProtection="1"/>
    <xf numFmtId="0" fontId="0" fillId="0" borderId="0" xfId="0" applyProtection="1"/>
    <xf numFmtId="49" fontId="10" fillId="0" borderId="21" xfId="0" applyNumberFormat="1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right"/>
      <protection locked="0"/>
    </xf>
    <xf numFmtId="1" fontId="5" fillId="0" borderId="1" xfId="0" applyNumberFormat="1" applyFont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1" fontId="4" fillId="0" borderId="20" xfId="0" applyNumberFormat="1" applyFont="1" applyFill="1" applyBorder="1" applyAlignment="1" applyProtection="1">
      <alignment horizontal="left" wrapText="1" indent="1"/>
    </xf>
    <xf numFmtId="0" fontId="3" fillId="0" borderId="3" xfId="0" applyFont="1" applyBorder="1" applyAlignment="1" applyProtection="1">
      <alignment horizontal="right"/>
      <protection locked="0"/>
    </xf>
    <xf numFmtId="0" fontId="7" fillId="2" borderId="1" xfId="0" applyFont="1" applyFill="1" applyBorder="1" applyAlignment="1" applyProtection="1">
      <alignment horizontal="right"/>
    </xf>
    <xf numFmtId="0" fontId="7" fillId="2" borderId="22" xfId="0" applyFont="1" applyFill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right"/>
      <protection locked="0"/>
    </xf>
    <xf numFmtId="1" fontId="5" fillId="0" borderId="20" xfId="0" applyNumberFormat="1" applyFont="1" applyFill="1" applyBorder="1" applyAlignment="1" applyProtection="1">
      <alignment horizontal="left" wrapText="1" indent="2"/>
    </xf>
    <xf numFmtId="1" fontId="7" fillId="2" borderId="1" xfId="0" applyNumberFormat="1" applyFont="1" applyFill="1" applyBorder="1" applyAlignment="1" applyProtection="1">
      <alignment horizontal="right"/>
    </xf>
    <xf numFmtId="1" fontId="5" fillId="0" borderId="24" xfId="0" applyNumberFormat="1" applyFont="1" applyFill="1" applyBorder="1" applyAlignment="1" applyProtection="1">
      <alignment horizontal="left" wrapText="1" indent="2"/>
    </xf>
    <xf numFmtId="0" fontId="5" fillId="0" borderId="26" xfId="0" applyFont="1" applyBorder="1" applyAlignment="1" applyProtection="1">
      <alignment horizontal="right"/>
      <protection locked="0"/>
    </xf>
    <xf numFmtId="0" fontId="5" fillId="0" borderId="27" xfId="0" applyFont="1" applyBorder="1" applyAlignment="1" applyProtection="1">
      <alignment horizontal="right"/>
      <protection locked="0"/>
    </xf>
    <xf numFmtId="0" fontId="7" fillId="2" borderId="27" xfId="0" applyFont="1" applyFill="1" applyBorder="1" applyAlignment="1" applyProtection="1">
      <alignment horizontal="right"/>
    </xf>
    <xf numFmtId="0" fontId="7" fillId="2" borderId="28" xfId="0" applyFont="1" applyFill="1" applyBorder="1" applyAlignment="1" applyProtection="1">
      <alignment horizontal="right"/>
    </xf>
    <xf numFmtId="0" fontId="8" fillId="0" borderId="0" xfId="0" applyFont="1" applyFill="1" applyProtection="1"/>
    <xf numFmtId="1" fontId="4" fillId="0" borderId="16" xfId="0" applyNumberFormat="1" applyFont="1" applyBorder="1" applyProtection="1"/>
    <xf numFmtId="0" fontId="8" fillId="0" borderId="0" xfId="0" applyFont="1" applyAlignment="1" applyProtection="1">
      <alignment vertical="center" wrapText="1"/>
    </xf>
    <xf numFmtId="1" fontId="5" fillId="0" borderId="4" xfId="0" applyNumberFormat="1" applyFont="1" applyBorder="1" applyAlignment="1" applyProtection="1">
      <alignment horizontal="center" wrapText="1"/>
    </xf>
    <xf numFmtId="1" fontId="5" fillId="0" borderId="2" xfId="0" applyNumberFormat="1" applyFont="1" applyBorder="1" applyAlignment="1" applyProtection="1">
      <alignment horizontal="center" wrapText="1"/>
    </xf>
    <xf numFmtId="0" fontId="20" fillId="0" borderId="0" xfId="0" applyFont="1" applyProtection="1"/>
    <xf numFmtId="0" fontId="12" fillId="0" borderId="0" xfId="0" applyFont="1" applyProtection="1"/>
    <xf numFmtId="49" fontId="19" fillId="0" borderId="38" xfId="0" applyNumberFormat="1" applyFont="1" applyBorder="1" applyAlignment="1" applyProtection="1">
      <alignment horizontal="center"/>
    </xf>
    <xf numFmtId="1" fontId="4" fillId="0" borderId="31" xfId="0" applyNumberFormat="1" applyFont="1" applyBorder="1" applyAlignment="1" applyProtection="1">
      <alignment horizontal="right"/>
      <protection locked="0"/>
    </xf>
    <xf numFmtId="1" fontId="4" fillId="0" borderId="19" xfId="0" applyNumberFormat="1" applyFont="1" applyBorder="1" applyAlignment="1" applyProtection="1">
      <alignment horizontal="right"/>
      <protection locked="0"/>
    </xf>
    <xf numFmtId="0" fontId="25" fillId="0" borderId="0" xfId="0" applyFont="1" applyProtection="1"/>
    <xf numFmtId="0" fontId="22" fillId="0" borderId="0" xfId="0" applyFont="1" applyProtection="1"/>
    <xf numFmtId="1" fontId="22" fillId="0" borderId="21" xfId="0" applyNumberFormat="1" applyFont="1" applyBorder="1" applyAlignment="1" applyProtection="1">
      <alignment horizontal="left" indent="1"/>
    </xf>
    <xf numFmtId="49" fontId="28" fillId="0" borderId="39" xfId="0" applyNumberFormat="1" applyFont="1" applyBorder="1" applyAlignment="1" applyProtection="1">
      <alignment horizontal="center"/>
    </xf>
    <xf numFmtId="1" fontId="22" fillId="0" borderId="23" xfId="0" applyNumberFormat="1" applyFont="1" applyBorder="1" applyAlignment="1" applyProtection="1">
      <alignment horizontal="right"/>
      <protection locked="0"/>
    </xf>
    <xf numFmtId="1" fontId="22" fillId="0" borderId="22" xfId="0" applyNumberFormat="1" applyFont="1" applyBorder="1" applyAlignment="1" applyProtection="1">
      <alignment horizontal="right"/>
      <protection locked="0"/>
    </xf>
    <xf numFmtId="1" fontId="5" fillId="0" borderId="23" xfId="0" applyNumberFormat="1" applyFont="1" applyBorder="1" applyAlignment="1" applyProtection="1">
      <alignment horizontal="right"/>
      <protection locked="0"/>
    </xf>
    <xf numFmtId="1" fontId="5" fillId="0" borderId="22" xfId="0" applyNumberFormat="1" applyFont="1" applyBorder="1" applyAlignment="1" applyProtection="1">
      <alignment horizontal="right"/>
      <protection locked="0"/>
    </xf>
    <xf numFmtId="0" fontId="0" fillId="0" borderId="32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15" xfId="0" applyBorder="1" applyAlignment="1" applyProtection="1">
      <alignment wrapText="1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/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 vertical="center" wrapText="1" readingOrder="1"/>
    </xf>
    <xf numFmtId="0" fontId="0" fillId="0" borderId="0" xfId="0" applyBorder="1" applyAlignment="1" applyProtection="1">
      <alignment horizontal="center" vertical="center" wrapText="1" readingOrder="1"/>
    </xf>
    <xf numFmtId="0" fontId="0" fillId="0" borderId="34" xfId="0" applyBorder="1" applyAlignment="1" applyProtection="1">
      <alignment horizontal="center" vertical="center" wrapText="1" readingOrder="1"/>
    </xf>
    <xf numFmtId="0" fontId="5" fillId="0" borderId="35" xfId="0" applyFont="1" applyBorder="1" applyAlignment="1" applyProtection="1">
      <alignment horizontal="center" vertical="center" wrapText="1" readingOrder="1"/>
    </xf>
    <xf numFmtId="0" fontId="5" fillId="0" borderId="14" xfId="0" applyFont="1" applyBorder="1" applyAlignment="1" applyProtection="1">
      <alignment horizontal="center" vertical="center" wrapText="1" readingOrder="1"/>
    </xf>
    <xf numFmtId="0" fontId="12" fillId="0" borderId="29" xfId="0" applyFont="1" applyBorder="1" applyAlignment="1" applyProtection="1">
      <alignment horizontal="center" vertical="center" readingOrder="1"/>
    </xf>
    <xf numFmtId="0" fontId="12" fillId="0" borderId="4" xfId="0" applyFont="1" applyBorder="1" applyAlignment="1" applyProtection="1">
      <alignment horizontal="center" vertical="center" wrapText="1" readingOrder="1"/>
    </xf>
    <xf numFmtId="1" fontId="12" fillId="0" borderId="4" xfId="0" applyNumberFormat="1" applyFont="1" applyBorder="1" applyAlignment="1" applyProtection="1">
      <alignment horizontal="center" vertical="center" wrapText="1" readingOrder="1"/>
    </xf>
    <xf numFmtId="0" fontId="0" fillId="0" borderId="0" xfId="0" applyAlignment="1" applyProtection="1">
      <alignment wrapText="1"/>
    </xf>
    <xf numFmtId="0" fontId="0" fillId="0" borderId="0" xfId="0" applyFont="1" applyProtection="1"/>
    <xf numFmtId="0" fontId="27" fillId="0" borderId="15" xfId="0" applyFont="1" applyBorder="1" applyProtection="1"/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21" fillId="0" borderId="20" xfId="0" applyFont="1" applyBorder="1" applyAlignment="1" applyProtection="1">
      <alignment horizontal="left" indent="1"/>
    </xf>
    <xf numFmtId="0" fontId="0" fillId="0" borderId="3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22" xfId="0" applyFont="1" applyBorder="1" applyProtection="1">
      <protection locked="0"/>
    </xf>
    <xf numFmtId="0" fontId="21" fillId="0" borderId="20" xfId="0" applyFont="1" applyBorder="1" applyAlignment="1" applyProtection="1">
      <alignment horizontal="left" indent="3"/>
    </xf>
    <xf numFmtId="0" fontId="21" fillId="0" borderId="20" xfId="0" applyFont="1" applyBorder="1" applyAlignment="1" applyProtection="1">
      <alignment horizontal="left" wrapText="1" indent="3"/>
    </xf>
    <xf numFmtId="0" fontId="21" fillId="0" borderId="20" xfId="0" applyFont="1" applyBorder="1" applyAlignment="1" applyProtection="1">
      <alignment horizontal="left" wrapText="1" indent="1"/>
    </xf>
    <xf numFmtId="0" fontId="21" fillId="0" borderId="20" xfId="0" applyFont="1" applyFill="1" applyBorder="1" applyAlignment="1" applyProtection="1">
      <alignment horizontal="left" indent="3"/>
    </xf>
    <xf numFmtId="0" fontId="21" fillId="0" borderId="24" xfId="0" applyFont="1" applyBorder="1" applyAlignment="1" applyProtection="1">
      <alignment horizontal="left" indent="1"/>
    </xf>
    <xf numFmtId="0" fontId="0" fillId="0" borderId="26" xfId="0" applyFont="1" applyBorder="1" applyProtection="1">
      <protection locked="0"/>
    </xf>
    <xf numFmtId="0" fontId="0" fillId="0" borderId="27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8" fillId="0" borderId="0" xfId="0" applyFont="1" applyAlignment="1" applyProtection="1">
      <alignment wrapText="1"/>
    </xf>
    <xf numFmtId="1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wrapText="1"/>
    </xf>
    <xf numFmtId="1" fontId="5" fillId="0" borderId="37" xfId="0" applyNumberFormat="1" applyFont="1" applyBorder="1" applyAlignment="1" applyProtection="1">
      <alignment horizontal="right"/>
      <protection locked="0"/>
    </xf>
    <xf numFmtId="1" fontId="4" fillId="0" borderId="15" xfId="0" applyNumberFormat="1" applyFont="1" applyBorder="1" applyProtection="1"/>
    <xf numFmtId="0" fontId="5" fillId="0" borderId="29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1" fontId="5" fillId="0" borderId="20" xfId="0" applyNumberFormat="1" applyFont="1" applyBorder="1" applyProtection="1"/>
    <xf numFmtId="0" fontId="5" fillId="0" borderId="29" xfId="0" applyFont="1" applyBorder="1" applyProtection="1"/>
    <xf numFmtId="1" fontId="5" fillId="0" borderId="21" xfId="0" applyNumberFormat="1" applyFont="1" applyBorder="1" applyAlignment="1" applyProtection="1">
      <protection locked="0"/>
    </xf>
    <xf numFmtId="1" fontId="5" fillId="0" borderId="20" xfId="0" applyNumberFormat="1" applyFont="1" applyBorder="1" applyAlignment="1" applyProtection="1">
      <alignment horizontal="left" indent="4"/>
    </xf>
    <xf numFmtId="164" fontId="5" fillId="0" borderId="20" xfId="0" applyNumberFormat="1" applyFont="1" applyBorder="1" applyAlignment="1" applyProtection="1">
      <alignment horizontal="left" indent="4"/>
    </xf>
    <xf numFmtId="164" fontId="5" fillId="0" borderId="24" xfId="0" applyNumberFormat="1" applyFont="1" applyBorder="1" applyAlignment="1" applyProtection="1">
      <alignment horizontal="left" indent="4"/>
    </xf>
    <xf numFmtId="1" fontId="5" fillId="0" borderId="32" xfId="0" applyNumberFormat="1" applyFont="1" applyBorder="1" applyAlignment="1" applyProtection="1">
      <alignment horizontal="right"/>
      <protection locked="0"/>
    </xf>
    <xf numFmtId="1" fontId="5" fillId="0" borderId="28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right"/>
    </xf>
    <xf numFmtId="0" fontId="4" fillId="0" borderId="0" xfId="0" applyNumberFormat="1" applyFont="1" applyFill="1" applyAlignment="1" applyProtection="1">
      <alignment horizontal="left"/>
    </xf>
    <xf numFmtId="0" fontId="10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1" fillId="0" borderId="0" xfId="1"/>
    <xf numFmtId="0" fontId="3" fillId="0" borderId="0" xfId="1" applyFont="1" applyBorder="1" applyProtection="1"/>
    <xf numFmtId="0" fontId="1" fillId="0" borderId="0" xfId="1" applyBorder="1" applyProtection="1"/>
    <xf numFmtId="0" fontId="29" fillId="0" borderId="0" xfId="1" applyFont="1" applyProtection="1"/>
    <xf numFmtId="0" fontId="4" fillId="0" borderId="0" xfId="1" applyFont="1" applyAlignment="1" applyProtection="1">
      <alignment horizontal="center" vertical="top" wrapText="1"/>
    </xf>
    <xf numFmtId="0" fontId="3" fillId="0" borderId="0" xfId="1" applyFont="1" applyProtection="1"/>
    <xf numFmtId="0" fontId="1" fillId="0" borderId="2" xfId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1" fillId="0" borderId="2" xfId="1" applyBorder="1" applyAlignment="1" applyProtection="1">
      <alignment horizontal="center" vertical="center" wrapText="1"/>
    </xf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0" fontId="12" fillId="0" borderId="4" xfId="1" applyFont="1" applyBorder="1" applyAlignment="1" applyProtection="1">
      <alignment horizontal="center" vertical="center" wrapText="1"/>
    </xf>
    <xf numFmtId="49" fontId="30" fillId="0" borderId="2" xfId="1" applyNumberFormat="1" applyFont="1" applyBorder="1" applyAlignment="1" applyProtection="1">
      <alignment horizontal="center"/>
    </xf>
    <xf numFmtId="0" fontId="1" fillId="0" borderId="40" xfId="1" applyBorder="1" applyProtection="1">
      <protection locked="0"/>
    </xf>
    <xf numFmtId="0" fontId="1" fillId="0" borderId="41" xfId="1" applyBorder="1" applyProtection="1">
      <protection locked="0"/>
    </xf>
    <xf numFmtId="0" fontId="3" fillId="0" borderId="0" xfId="1" applyFont="1" applyAlignment="1" applyProtection="1">
      <alignment horizontal="center"/>
    </xf>
    <xf numFmtId="0" fontId="1" fillId="0" borderId="4" xfId="1" applyBorder="1" applyAlignment="1" applyProtection="1">
      <alignment horizontal="center" vertical="center" wrapText="1"/>
    </xf>
    <xf numFmtId="0" fontId="1" fillId="0" borderId="29" xfId="1" applyBorder="1" applyAlignment="1" applyProtection="1">
      <alignment horizontal="center" vertical="center" wrapText="1"/>
    </xf>
    <xf numFmtId="0" fontId="12" fillId="0" borderId="8" xfId="1" applyFont="1" applyBorder="1" applyAlignment="1" applyProtection="1">
      <alignment horizontal="center" vertical="center" wrapText="1"/>
    </xf>
    <xf numFmtId="49" fontId="13" fillId="0" borderId="5" xfId="1" applyNumberFormat="1" applyFont="1" applyBorder="1" applyAlignment="1" applyProtection="1">
      <alignment horizontal="center"/>
    </xf>
    <xf numFmtId="3" fontId="1" fillId="0" borderId="42" xfId="1" applyNumberFormat="1" applyBorder="1" applyAlignment="1" applyProtection="1">
      <alignment horizontal="right"/>
      <protection locked="0"/>
    </xf>
    <xf numFmtId="0" fontId="1" fillId="0" borderId="43" xfId="1" applyBorder="1" applyAlignment="1" applyProtection="1">
      <alignment horizontal="right"/>
      <protection locked="0"/>
    </xf>
    <xf numFmtId="0" fontId="1" fillId="0" borderId="41" xfId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0" xfId="0" applyFont="1" applyAlignment="1" applyProtection="1">
      <alignment horizontal="center"/>
    </xf>
    <xf numFmtId="0" fontId="29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10" fillId="0" borderId="32" xfId="0" applyFont="1" applyBorder="1" applyAlignment="1" applyProtection="1">
      <alignment horizontal="center" vertical="center" wrapText="1"/>
    </xf>
    <xf numFmtId="0" fontId="29" fillId="0" borderId="27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24" fillId="0" borderId="16" xfId="0" applyFont="1" applyBorder="1" applyProtection="1"/>
    <xf numFmtId="49" fontId="13" fillId="0" borderId="15" xfId="0" applyNumberFormat="1" applyFon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right"/>
      <protection locked="0"/>
    </xf>
    <xf numFmtId="0" fontId="0" fillId="2" borderId="18" xfId="0" applyFill="1" applyBorder="1" applyProtection="1"/>
    <xf numFmtId="0" fontId="0" fillId="0" borderId="14" xfId="0" applyFont="1" applyBorder="1" applyAlignment="1" applyProtection="1">
      <alignment horizontal="left" indent="1"/>
    </xf>
    <xf numFmtId="49" fontId="13" fillId="0" borderId="33" xfId="0" applyNumberFormat="1" applyFont="1" applyBorder="1" applyAlignment="1" applyProtection="1">
      <alignment horizontal="center"/>
    </xf>
    <xf numFmtId="1" fontId="0" fillId="0" borderId="32" xfId="0" applyNumberFormat="1" applyBorder="1" applyAlignment="1" applyProtection="1">
      <alignment horizontal="right"/>
      <protection locked="0"/>
    </xf>
    <xf numFmtId="0" fontId="0" fillId="0" borderId="27" xfId="0" applyBorder="1" applyProtection="1">
      <protection locked="0"/>
    </xf>
    <xf numFmtId="0" fontId="10" fillId="0" borderId="0" xfId="0" applyFont="1" applyProtection="1"/>
    <xf numFmtId="1" fontId="5" fillId="0" borderId="0" xfId="0" applyNumberFormat="1" applyFont="1" applyProtection="1"/>
    <xf numFmtId="0" fontId="0" fillId="0" borderId="0" xfId="0" applyAlignment="1" applyProtection="1"/>
    <xf numFmtId="0" fontId="3" fillId="0" borderId="0" xfId="0" applyFont="1" applyAlignment="1" applyProtection="1"/>
    <xf numFmtId="0" fontId="0" fillId="0" borderId="2" xfId="0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5" fillId="0" borderId="0" xfId="0" applyFont="1" applyAlignment="1" applyProtection="1"/>
    <xf numFmtId="49" fontId="0" fillId="0" borderId="5" xfId="0" applyNumberFormat="1" applyBorder="1" applyAlignment="1" applyProtection="1">
      <alignment horizontal="center"/>
    </xf>
    <xf numFmtId="0" fontId="0" fillId="0" borderId="42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5" fillId="0" borderId="0" xfId="0" applyFont="1" applyProtection="1">
      <protection hidden="1"/>
    </xf>
    <xf numFmtId="0" fontId="5" fillId="0" borderId="32" xfId="0" applyFont="1" applyBorder="1" applyAlignment="1" applyProtection="1">
      <alignment horizontal="center" vertical="center" wrapText="1"/>
    </xf>
    <xf numFmtId="49" fontId="13" fillId="0" borderId="2" xfId="0" applyNumberFormat="1" applyFont="1" applyBorder="1" applyAlignment="1" applyProtection="1">
      <alignment horizontal="center"/>
    </xf>
    <xf numFmtId="1" fontId="0" fillId="0" borderId="42" xfId="0" applyNumberFormat="1" applyBorder="1" applyAlignment="1" applyProtection="1">
      <alignment horizontal="right"/>
      <protection locked="0"/>
    </xf>
    <xf numFmtId="0" fontId="0" fillId="0" borderId="43" xfId="0" applyBorder="1" applyAlignment="1" applyProtection="1">
      <alignment horizontal="right"/>
      <protection locked="0"/>
    </xf>
    <xf numFmtId="0" fontId="0" fillId="0" borderId="41" xfId="0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</xf>
    <xf numFmtId="0" fontId="32" fillId="0" borderId="0" xfId="1" applyFont="1" applyBorder="1" applyProtection="1"/>
    <xf numFmtId="0" fontId="4" fillId="0" borderId="0" xfId="1" applyFont="1" applyAlignment="1" applyProtection="1">
      <alignment vertical="center"/>
    </xf>
    <xf numFmtId="0" fontId="1" fillId="0" borderId="0" xfId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3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/>
    <xf numFmtId="1" fontId="5" fillId="0" borderId="6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34" fillId="0" borderId="15" xfId="0" applyNumberFormat="1" applyFont="1" applyFill="1" applyBorder="1" applyAlignment="1" applyProtection="1">
      <alignment wrapText="1"/>
    </xf>
    <xf numFmtId="49" fontId="35" fillId="0" borderId="16" xfId="0" applyNumberFormat="1" applyFont="1" applyFill="1" applyBorder="1" applyAlignment="1" applyProtection="1">
      <alignment horizontal="center"/>
    </xf>
    <xf numFmtId="0" fontId="33" fillId="0" borderId="17" xfId="0" applyNumberFormat="1" applyFont="1" applyFill="1" applyBorder="1" applyAlignment="1" applyProtection="1">
      <protection locked="0"/>
    </xf>
    <xf numFmtId="0" fontId="33" fillId="0" borderId="18" xfId="0" applyNumberFormat="1" applyFont="1" applyFill="1" applyBorder="1" applyAlignment="1" applyProtection="1">
      <protection locked="0"/>
    </xf>
    <xf numFmtId="0" fontId="33" fillId="0" borderId="19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/>
    <xf numFmtId="0" fontId="34" fillId="0" borderId="20" xfId="0" applyNumberFormat="1" applyFont="1" applyFill="1" applyBorder="1" applyAlignment="1" applyProtection="1">
      <alignment wrapText="1"/>
    </xf>
    <xf numFmtId="49" fontId="35" fillId="0" borderId="21" xfId="0" applyNumberFormat="1" applyFont="1" applyFill="1" applyBorder="1" applyAlignment="1" applyProtection="1">
      <alignment horizontal="center"/>
    </xf>
    <xf numFmtId="0" fontId="33" fillId="0" borderId="3" xfId="0" applyNumberFormat="1" applyFont="1" applyFill="1" applyBorder="1" applyAlignment="1" applyProtection="1">
      <protection locked="0"/>
    </xf>
    <xf numFmtId="0" fontId="33" fillId="0" borderId="1" xfId="0" applyNumberFormat="1" applyFont="1" applyFill="1" applyBorder="1" applyAlignment="1" applyProtection="1">
      <protection locked="0"/>
    </xf>
    <xf numFmtId="0" fontId="33" fillId="0" borderId="22" xfId="0" applyNumberFormat="1" applyFont="1" applyFill="1" applyBorder="1" applyAlignment="1" applyProtection="1">
      <protection locked="0"/>
    </xf>
    <xf numFmtId="0" fontId="33" fillId="0" borderId="20" xfId="0" applyNumberFormat="1" applyFont="1" applyFill="1" applyBorder="1" applyAlignment="1" applyProtection="1">
      <alignment horizontal="left" wrapText="1" indent="1"/>
    </xf>
    <xf numFmtId="0" fontId="33" fillId="0" borderId="20" xfId="0" applyNumberFormat="1" applyFont="1" applyFill="1" applyBorder="1" applyAlignment="1" applyProtection="1">
      <alignment horizontal="left" wrapText="1" indent="2"/>
    </xf>
    <xf numFmtId="0" fontId="33" fillId="0" borderId="20" xfId="0" applyNumberFormat="1" applyFont="1" applyFill="1" applyBorder="1" applyAlignment="1" applyProtection="1">
      <alignment horizontal="left" wrapText="1" indent="6"/>
    </xf>
    <xf numFmtId="0" fontId="33" fillId="0" borderId="20" xfId="0" applyNumberFormat="1" applyFont="1" applyFill="1" applyBorder="1" applyAlignment="1" applyProtection="1">
      <alignment horizontal="left" wrapText="1" indent="5"/>
    </xf>
    <xf numFmtId="0" fontId="33" fillId="0" borderId="24" xfId="0" applyNumberFormat="1" applyFont="1" applyFill="1" applyBorder="1" applyAlignment="1" applyProtection="1">
      <alignment horizontal="left" wrapText="1" indent="1"/>
    </xf>
    <xf numFmtId="49" fontId="35" fillId="0" borderId="25" xfId="0" applyNumberFormat="1" applyFont="1" applyFill="1" applyBorder="1" applyAlignment="1" applyProtection="1">
      <alignment horizontal="center"/>
    </xf>
    <xf numFmtId="0" fontId="33" fillId="0" borderId="26" xfId="0" applyNumberFormat="1" applyFont="1" applyFill="1" applyBorder="1" applyAlignment="1" applyProtection="1">
      <protection locked="0"/>
    </xf>
    <xf numFmtId="0" fontId="33" fillId="0" borderId="27" xfId="0" applyNumberFormat="1" applyFont="1" applyFill="1" applyBorder="1" applyAlignment="1" applyProtection="1">
      <protection locked="0"/>
    </xf>
    <xf numFmtId="0" fontId="33" fillId="0" borderId="28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49" fontId="4" fillId="0" borderId="0" xfId="0" applyNumberFormat="1" applyFont="1" applyAlignment="1" applyProtection="1">
      <alignment horizontal="left"/>
    </xf>
    <xf numFmtId="1" fontId="38" fillId="0" borderId="0" xfId="0" applyNumberFormat="1" applyFont="1" applyAlignment="1" applyProtection="1"/>
    <xf numFmtId="1" fontId="5" fillId="0" borderId="0" xfId="0" applyNumberFormat="1" applyFont="1" applyAlignment="1" applyProtection="1">
      <alignment wrapText="1"/>
    </xf>
    <xf numFmtId="0" fontId="5" fillId="0" borderId="46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35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</xf>
    <xf numFmtId="1" fontId="19" fillId="0" borderId="15" xfId="0" applyNumberFormat="1" applyFont="1" applyBorder="1" applyAlignment="1" applyProtection="1">
      <alignment wrapText="1"/>
    </xf>
    <xf numFmtId="1" fontId="4" fillId="0" borderId="16" xfId="0" applyNumberFormat="1" applyFont="1" applyBorder="1" applyAlignment="1" applyProtection="1">
      <alignment horizontal="center"/>
    </xf>
    <xf numFmtId="0" fontId="5" fillId="0" borderId="30" xfId="0" applyFont="1" applyFill="1" applyBorder="1" applyProtection="1">
      <protection locked="0"/>
    </xf>
    <xf numFmtId="0" fontId="5" fillId="0" borderId="18" xfId="0" applyFont="1" applyFill="1" applyBorder="1" applyProtection="1">
      <protection locked="0"/>
    </xf>
    <xf numFmtId="0" fontId="5" fillId="0" borderId="19" xfId="0" applyFont="1" applyFill="1" applyBorder="1" applyProtection="1">
      <protection locked="0"/>
    </xf>
    <xf numFmtId="1" fontId="19" fillId="0" borderId="20" xfId="0" applyNumberFormat="1" applyFont="1" applyBorder="1" applyAlignment="1" applyProtection="1">
      <alignment wrapText="1"/>
    </xf>
    <xf numFmtId="1" fontId="4" fillId="0" borderId="21" xfId="0" applyNumberFormat="1" applyFont="1" applyBorder="1" applyAlignment="1" applyProtection="1">
      <alignment horizontal="center"/>
    </xf>
    <xf numFmtId="0" fontId="5" fillId="0" borderId="3" xfId="0" applyFont="1" applyFill="1" applyBorder="1" applyAlignment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22" xfId="0" applyFont="1" applyFill="1" applyBorder="1" applyAlignment="1" applyProtection="1">
      <protection locked="0"/>
    </xf>
    <xf numFmtId="1" fontId="10" fillId="0" borderId="20" xfId="0" applyNumberFormat="1" applyFont="1" applyBorder="1" applyAlignment="1" applyProtection="1">
      <alignment horizontal="left" wrapText="1" indent="1"/>
    </xf>
    <xf numFmtId="1" fontId="5" fillId="0" borderId="21" xfId="0" applyNumberFormat="1" applyFont="1" applyBorder="1" applyAlignment="1" applyProtection="1">
      <alignment horizontal="center"/>
    </xf>
    <xf numFmtId="1" fontId="10" fillId="0" borderId="20" xfId="0" applyNumberFormat="1" applyFont="1" applyBorder="1" applyAlignment="1" applyProtection="1">
      <alignment horizontal="left" wrapText="1" indent="2"/>
    </xf>
    <xf numFmtId="0" fontId="5" fillId="0" borderId="0" xfId="0" applyFont="1" applyAlignment="1" applyProtection="1">
      <alignment horizontal="left" indent="1"/>
    </xf>
    <xf numFmtId="164" fontId="10" fillId="0" borderId="20" xfId="0" applyNumberFormat="1" applyFont="1" applyBorder="1" applyAlignment="1" applyProtection="1">
      <alignment horizontal="left" wrapText="1" indent="1"/>
    </xf>
    <xf numFmtId="0" fontId="19" fillId="0" borderId="20" xfId="0" applyFont="1" applyBorder="1" applyAlignment="1" applyProtection="1">
      <alignment wrapText="1"/>
    </xf>
    <xf numFmtId="0" fontId="10" fillId="0" borderId="20" xfId="0" applyFont="1" applyBorder="1" applyAlignment="1" applyProtection="1">
      <alignment horizontal="left" wrapText="1" indent="1"/>
    </xf>
    <xf numFmtId="0" fontId="10" fillId="0" borderId="20" xfId="0" applyFont="1" applyBorder="1" applyAlignment="1" applyProtection="1">
      <alignment horizontal="left" indent="1"/>
    </xf>
    <xf numFmtId="0" fontId="19" fillId="0" borderId="20" xfId="0" applyFont="1" applyBorder="1" applyProtection="1"/>
    <xf numFmtId="0" fontId="5" fillId="2" borderId="3" xfId="0" applyFont="1" applyFill="1" applyBorder="1" applyProtection="1"/>
    <xf numFmtId="0" fontId="5" fillId="2" borderId="1" xfId="0" applyFont="1" applyFill="1" applyBorder="1" applyProtection="1"/>
    <xf numFmtId="0" fontId="5" fillId="2" borderId="22" xfId="0" applyFont="1" applyFill="1" applyBorder="1" applyProtection="1"/>
    <xf numFmtId="0" fontId="5" fillId="2" borderId="3" xfId="0" applyFont="1" applyFill="1" applyBorder="1" applyAlignment="1" applyProtection="1">
      <alignment horizontal="left" indent="1"/>
    </xf>
    <xf numFmtId="0" fontId="5" fillId="2" borderId="1" xfId="0" applyFont="1" applyFill="1" applyBorder="1" applyAlignment="1" applyProtection="1">
      <alignment horizontal="left" indent="1"/>
    </xf>
    <xf numFmtId="0" fontId="5" fillId="2" borderId="22" xfId="0" applyFont="1" applyFill="1" applyBorder="1" applyAlignment="1" applyProtection="1">
      <alignment horizontal="left" indent="1"/>
    </xf>
    <xf numFmtId="0" fontId="10" fillId="0" borderId="20" xfId="0" applyFont="1" applyBorder="1" applyAlignment="1" applyProtection="1">
      <alignment horizontal="left" indent="2"/>
    </xf>
    <xf numFmtId="0" fontId="5" fillId="2" borderId="3" xfId="0" applyFont="1" applyFill="1" applyBorder="1" applyAlignment="1" applyProtection="1"/>
    <xf numFmtId="0" fontId="5" fillId="2" borderId="22" xfId="0" applyFont="1" applyFill="1" applyBorder="1" applyAlignment="1" applyProtection="1"/>
    <xf numFmtId="0" fontId="10" fillId="0" borderId="20" xfId="0" applyFont="1" applyFill="1" applyBorder="1" applyAlignment="1" applyProtection="1">
      <alignment horizontal="left" wrapText="1" indent="1"/>
    </xf>
    <xf numFmtId="0" fontId="10" fillId="0" borderId="20" xfId="0" applyFont="1" applyBorder="1" applyAlignment="1" applyProtection="1">
      <alignment horizontal="left" wrapText="1" indent="2"/>
    </xf>
    <xf numFmtId="1" fontId="10" fillId="0" borderId="20" xfId="0" applyNumberFormat="1" applyFont="1" applyBorder="1" applyAlignment="1" applyProtection="1">
      <alignment horizontal="left" wrapText="1" indent="3"/>
    </xf>
    <xf numFmtId="1" fontId="10" fillId="0" borderId="20" xfId="0" applyNumberFormat="1" applyFont="1" applyBorder="1" applyAlignment="1" applyProtection="1">
      <alignment horizontal="left" wrapText="1" indent="4"/>
    </xf>
    <xf numFmtId="0" fontId="10" fillId="0" borderId="20" xfId="0" applyFont="1" applyBorder="1" applyAlignment="1" applyProtection="1">
      <alignment horizontal="left" indent="4"/>
    </xf>
    <xf numFmtId="0" fontId="5" fillId="0" borderId="22" xfId="0" applyFont="1" applyFill="1" applyBorder="1" applyProtection="1">
      <protection locked="0"/>
    </xf>
    <xf numFmtId="1" fontId="10" fillId="0" borderId="24" xfId="0" applyNumberFormat="1" applyFont="1" applyBorder="1" applyAlignment="1" applyProtection="1">
      <alignment horizontal="left" wrapText="1" indent="1"/>
    </xf>
    <xf numFmtId="1" fontId="5" fillId="0" borderId="25" xfId="0" applyNumberFormat="1" applyFont="1" applyBorder="1" applyAlignment="1" applyProtection="1">
      <alignment horizontal="center"/>
    </xf>
    <xf numFmtId="0" fontId="5" fillId="0" borderId="26" xfId="0" applyFont="1" applyFill="1" applyBorder="1" applyAlignment="1" applyProtection="1">
      <protection locked="0"/>
    </xf>
    <xf numFmtId="0" fontId="5" fillId="0" borderId="27" xfId="0" applyFont="1" applyFill="1" applyBorder="1" applyProtection="1">
      <protection locked="0"/>
    </xf>
    <xf numFmtId="0" fontId="5" fillId="0" borderId="28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alignment wrapText="1"/>
    </xf>
    <xf numFmtId="1" fontId="4" fillId="0" borderId="2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protection locked="0"/>
    </xf>
    <xf numFmtId="0" fontId="5" fillId="0" borderId="22" xfId="0" applyFont="1" applyBorder="1" applyProtection="1">
      <protection locked="0"/>
    </xf>
    <xf numFmtId="0" fontId="29" fillId="0" borderId="20" xfId="0" applyFont="1" applyFill="1" applyBorder="1" applyAlignment="1">
      <alignment horizontal="left" wrapText="1" indent="1"/>
    </xf>
    <xf numFmtId="1" fontId="5" fillId="0" borderId="21" xfId="0" applyNumberFormat="1" applyFont="1" applyFill="1" applyBorder="1" applyAlignment="1" applyProtection="1">
      <alignment horizontal="center"/>
    </xf>
    <xf numFmtId="0" fontId="29" fillId="0" borderId="20" xfId="0" applyFont="1" applyFill="1" applyBorder="1" applyAlignment="1">
      <alignment horizontal="left" indent="2"/>
    </xf>
    <xf numFmtId="0" fontId="29" fillId="0" borderId="20" xfId="0" applyFont="1" applyFill="1" applyBorder="1" applyAlignment="1">
      <alignment horizontal="left" indent="3"/>
    </xf>
    <xf numFmtId="0" fontId="29" fillId="0" borderId="24" xfId="0" applyFont="1" applyFill="1" applyBorder="1" applyAlignment="1">
      <alignment horizontal="left" indent="3"/>
    </xf>
    <xf numFmtId="1" fontId="5" fillId="0" borderId="25" xfId="0" applyNumberFormat="1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protection locked="0"/>
    </xf>
    <xf numFmtId="0" fontId="5" fillId="0" borderId="28" xfId="0" applyFont="1" applyBorder="1" applyProtection="1">
      <protection locked="0"/>
    </xf>
    <xf numFmtId="0" fontId="19" fillId="0" borderId="0" xfId="0" applyFont="1" applyProtection="1"/>
    <xf numFmtId="1" fontId="19" fillId="0" borderId="16" xfId="0" applyNumberFormat="1" applyFont="1" applyFill="1" applyBorder="1" applyAlignment="1" applyProtection="1">
      <alignment wrapText="1"/>
    </xf>
    <xf numFmtId="49" fontId="4" fillId="0" borderId="16" xfId="0" applyNumberFormat="1" applyFont="1" applyBorder="1" applyAlignment="1" applyProtection="1">
      <alignment horizontal="center"/>
    </xf>
    <xf numFmtId="0" fontId="5" fillId="0" borderId="31" xfId="0" applyFont="1" applyFill="1" applyBorder="1" applyProtection="1">
      <protection locked="0"/>
    </xf>
    <xf numFmtId="1" fontId="10" fillId="0" borderId="21" xfId="0" applyNumberFormat="1" applyFont="1" applyFill="1" applyBorder="1" applyAlignment="1" applyProtection="1">
      <alignment horizontal="left" wrapText="1" indent="1"/>
    </xf>
    <xf numFmtId="49" fontId="5" fillId="0" borderId="21" xfId="0" applyNumberFormat="1" applyFont="1" applyBorder="1" applyAlignment="1" applyProtection="1">
      <alignment horizontal="center"/>
    </xf>
    <xf numFmtId="0" fontId="0" fillId="0" borderId="2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2" xfId="0" applyBorder="1" applyProtection="1">
      <protection locked="0"/>
    </xf>
    <xf numFmtId="1" fontId="10" fillId="0" borderId="21" xfId="0" applyNumberFormat="1" applyFont="1" applyFill="1" applyBorder="1" applyAlignment="1" applyProtection="1">
      <alignment horizontal="left" wrapText="1" indent="2"/>
    </xf>
    <xf numFmtId="0" fontId="0" fillId="2" borderId="1" xfId="0" applyFill="1" applyBorder="1" applyProtection="1"/>
    <xf numFmtId="0" fontId="0" fillId="2" borderId="22" xfId="0" applyFill="1" applyBorder="1" applyProtection="1"/>
    <xf numFmtId="1" fontId="10" fillId="0" borderId="25" xfId="0" applyNumberFormat="1" applyFont="1" applyFill="1" applyBorder="1" applyAlignment="1" applyProtection="1">
      <alignment horizontal="left" wrapText="1" indent="1"/>
    </xf>
    <xf numFmtId="49" fontId="5" fillId="0" borderId="25" xfId="0" applyNumberFormat="1" applyFont="1" applyBorder="1" applyAlignment="1" applyProtection="1">
      <alignment horizontal="center"/>
    </xf>
    <xf numFmtId="0" fontId="0" fillId="0" borderId="32" xfId="0" applyBorder="1" applyProtection="1">
      <protection locked="0"/>
    </xf>
    <xf numFmtId="0" fontId="5" fillId="0" borderId="47" xfId="0" applyFont="1" applyBorder="1" applyAlignment="1" applyProtection="1">
      <alignment horizontal="center" vertical="center"/>
    </xf>
    <xf numFmtId="0" fontId="40" fillId="0" borderId="15" xfId="0" applyFont="1" applyBorder="1" applyAlignment="1" applyProtection="1">
      <alignment wrapText="1"/>
    </xf>
    <xf numFmtId="0" fontId="5" fillId="0" borderId="17" xfId="0" applyFont="1" applyFill="1" applyBorder="1" applyProtection="1">
      <protection locked="0"/>
    </xf>
    <xf numFmtId="0" fontId="41" fillId="0" borderId="20" xfId="0" applyFont="1" applyBorder="1" applyAlignment="1" applyProtection="1">
      <alignment horizontal="left" wrapText="1" indent="1"/>
    </xf>
    <xf numFmtId="0" fontId="0" fillId="0" borderId="3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41" fillId="0" borderId="20" xfId="0" applyFont="1" applyBorder="1" applyAlignment="1" applyProtection="1">
      <alignment horizontal="left" wrapText="1" indent="2"/>
    </xf>
    <xf numFmtId="0" fontId="41" fillId="0" borderId="20" xfId="0" applyFont="1" applyBorder="1" applyAlignment="1" applyProtection="1">
      <alignment horizontal="left" wrapText="1" indent="3"/>
    </xf>
    <xf numFmtId="0" fontId="41" fillId="0" borderId="20" xfId="0" applyFont="1" applyBorder="1" applyAlignment="1" applyProtection="1">
      <alignment horizontal="left" indent="1"/>
    </xf>
    <xf numFmtId="0" fontId="41" fillId="0" borderId="24" xfId="0" applyFont="1" applyBorder="1" applyAlignment="1" applyProtection="1">
      <alignment horizontal="left" indent="1"/>
    </xf>
    <xf numFmtId="0" fontId="0" fillId="0" borderId="26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10" fillId="0" borderId="0" xfId="0" applyFont="1" applyAlignment="1" applyProtection="1">
      <alignment vertical="center"/>
    </xf>
    <xf numFmtId="0" fontId="5" fillId="0" borderId="24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 wrapText="1"/>
      <protection locked="0"/>
    </xf>
    <xf numFmtId="1" fontId="4" fillId="0" borderId="15" xfId="0" applyNumberFormat="1" applyFont="1" applyBorder="1" applyAlignment="1" applyProtection="1">
      <alignment wrapText="1"/>
    </xf>
    <xf numFmtId="0" fontId="4" fillId="0" borderId="30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4" fillId="0" borderId="22" xfId="0" applyFont="1" applyFill="1" applyBorder="1" applyAlignment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3" xfId="0" applyNumberFormat="1" applyFont="1" applyFill="1" applyBorder="1" applyAlignment="1" applyProtection="1">
      <protection locked="0"/>
    </xf>
    <xf numFmtId="0" fontId="42" fillId="0" borderId="15" xfId="0" applyFont="1" applyBorder="1" applyAlignment="1" applyProtection="1">
      <alignment wrapText="1"/>
    </xf>
    <xf numFmtId="49" fontId="4" fillId="0" borderId="15" xfId="0" applyNumberFormat="1" applyFont="1" applyBorder="1" applyAlignment="1" applyProtection="1">
      <alignment horizontal="center"/>
    </xf>
    <xf numFmtId="0" fontId="5" fillId="0" borderId="16" xfId="0" applyFont="1" applyFill="1" applyBorder="1" applyProtection="1">
      <protection locked="0"/>
    </xf>
    <xf numFmtId="49" fontId="5" fillId="0" borderId="20" xfId="0" applyNumberFormat="1" applyFont="1" applyBorder="1" applyAlignment="1" applyProtection="1">
      <alignment horizontal="center"/>
    </xf>
    <xf numFmtId="0" fontId="0" fillId="0" borderId="21" xfId="0" applyFill="1" applyBorder="1" applyProtection="1">
      <protection locked="0"/>
    </xf>
    <xf numFmtId="49" fontId="5" fillId="0" borderId="24" xfId="0" applyNumberFormat="1" applyFont="1" applyBorder="1" applyAlignment="1" applyProtection="1">
      <alignment horizontal="center"/>
    </xf>
    <xf numFmtId="0" fontId="0" fillId="0" borderId="25" xfId="0" applyFill="1" applyBorder="1" applyProtection="1">
      <protection locked="0"/>
    </xf>
    <xf numFmtId="0" fontId="0" fillId="0" borderId="0" xfId="0" applyFont="1"/>
    <xf numFmtId="0" fontId="5" fillId="0" borderId="4" xfId="0" applyFont="1" applyBorder="1" applyAlignment="1" applyProtection="1">
      <alignment horizontal="center" vertical="center" wrapText="1" readingOrder="1"/>
    </xf>
    <xf numFmtId="0" fontId="0" fillId="0" borderId="8" xfId="0" applyBorder="1" applyAlignment="1" applyProtection="1">
      <alignment horizontal="center" vertical="center" wrapText="1" readingOrder="1"/>
    </xf>
    <xf numFmtId="0" fontId="0" fillId="0" borderId="14" xfId="0" applyBorder="1" applyAlignment="1" applyProtection="1">
      <alignment horizontal="center" vertical="center" wrapText="1" readingOrder="1"/>
    </xf>
    <xf numFmtId="0" fontId="0" fillId="0" borderId="14" xfId="0" applyBorder="1" applyAlignment="1" applyProtection="1"/>
    <xf numFmtId="0" fontId="10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horizontal="center" vertical="center" wrapText="1" readingOrder="1"/>
    </xf>
    <xf numFmtId="0" fontId="0" fillId="0" borderId="7" xfId="0" applyBorder="1" applyAlignment="1" applyProtection="1">
      <alignment horizontal="center" vertical="center" wrapText="1" readingOrder="1"/>
    </xf>
    <xf numFmtId="0" fontId="0" fillId="0" borderId="7" xfId="0" applyBorder="1" applyAlignment="1" applyProtection="1"/>
    <xf numFmtId="0" fontId="0" fillId="0" borderId="6" xfId="0" applyBorder="1" applyAlignment="1" applyProtection="1"/>
    <xf numFmtId="1" fontId="5" fillId="0" borderId="35" xfId="0" applyNumberFormat="1" applyFont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 readingOrder="1"/>
    </xf>
    <xf numFmtId="0" fontId="16" fillId="0" borderId="8" xfId="0" applyFont="1" applyBorder="1" applyAlignment="1" applyProtection="1">
      <alignment horizontal="center" vertical="center" wrapText="1" readingOrder="1"/>
    </xf>
    <xf numFmtId="0" fontId="16" fillId="0" borderId="14" xfId="0" applyFont="1" applyBorder="1" applyAlignment="1" applyProtection="1">
      <alignment horizontal="center" vertical="center" wrapText="1" readingOrder="1"/>
    </xf>
    <xf numFmtId="0" fontId="5" fillId="0" borderId="4" xfId="0" applyFont="1" applyBorder="1" applyAlignment="1" applyProtection="1">
      <alignment horizontal="center" vertical="center" textRotation="255" wrapText="1"/>
    </xf>
    <xf numFmtId="0" fontId="5" fillId="0" borderId="8" xfId="0" applyFont="1" applyBorder="1" applyAlignment="1" applyProtection="1">
      <alignment horizontal="center" vertical="center" textRotation="255" wrapText="1"/>
    </xf>
    <xf numFmtId="0" fontId="5" fillId="0" borderId="14" xfId="0" applyFont="1" applyBorder="1" applyAlignment="1" applyProtection="1">
      <alignment horizontal="center" vertical="center" textRotation="255" wrapText="1"/>
    </xf>
    <xf numFmtId="0" fontId="5" fillId="0" borderId="29" xfId="0" applyFont="1" applyBorder="1" applyAlignment="1" applyProtection="1">
      <alignment horizontal="center" vertical="center" wrapText="1" readingOrder="1"/>
    </xf>
    <xf numFmtId="0" fontId="0" fillId="0" borderId="30" xfId="0" applyBorder="1" applyAlignment="1" applyProtection="1">
      <alignment horizontal="center" vertical="center" wrapText="1" readingOrder="1"/>
    </xf>
    <xf numFmtId="0" fontId="0" fillId="0" borderId="30" xfId="0" applyBorder="1" applyAlignment="1" applyProtection="1">
      <alignment horizontal="center" vertical="center" readingOrder="1"/>
    </xf>
    <xf numFmtId="0" fontId="5" fillId="0" borderId="4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" fontId="5" fillId="0" borderId="4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top" wrapText="1"/>
    </xf>
    <xf numFmtId="0" fontId="10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7" fillId="0" borderId="4" xfId="0" applyFont="1" applyFill="1" applyBorder="1" applyAlignment="1" applyProtection="1"/>
    <xf numFmtId="0" fontId="0" fillId="0" borderId="8" xfId="0" applyFill="1" applyBorder="1" applyAlignment="1" applyProtection="1"/>
    <xf numFmtId="0" fontId="0" fillId="0" borderId="14" xfId="0" applyFill="1" applyBorder="1" applyAlignment="1" applyProtection="1"/>
    <xf numFmtId="0" fontId="7" fillId="0" borderId="4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1" fontId="5" fillId="0" borderId="9" xfId="0" applyNumberFormat="1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wrapText="1"/>
    </xf>
    <xf numFmtId="0" fontId="0" fillId="0" borderId="7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1" fillId="0" borderId="4" xfId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 wrapText="1"/>
    </xf>
    <xf numFmtId="0" fontId="1" fillId="0" borderId="14" xfId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1" fillId="0" borderId="5" xfId="1" applyBorder="1" applyAlignment="1" applyProtection="1">
      <alignment horizontal="center" vertical="center" wrapText="1"/>
    </xf>
    <xf numFmtId="0" fontId="1" fillId="0" borderId="7" xfId="1" applyBorder="1" applyAlignment="1" applyProtection="1"/>
    <xf numFmtId="0" fontId="5" fillId="0" borderId="23" xfId="1" applyFont="1" applyBorder="1" applyAlignment="1" applyProtection="1">
      <alignment horizontal="center" vertical="center" wrapText="1"/>
    </xf>
    <xf numFmtId="0" fontId="1" fillId="0" borderId="32" xfId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1" fillId="0" borderId="27" xfId="1" applyBorder="1" applyAlignment="1" applyProtection="1">
      <alignment horizontal="center" vertical="center" wrapText="1"/>
    </xf>
    <xf numFmtId="0" fontId="1" fillId="0" borderId="22" xfId="1" applyBorder="1" applyAlignment="1" applyProtection="1">
      <alignment horizontal="center" vertical="center" wrapText="1"/>
    </xf>
    <xf numFmtId="0" fontId="1" fillId="0" borderId="28" xfId="1" applyBorder="1" applyAlignment="1" applyProtection="1">
      <alignment horizontal="center" vertical="center" wrapText="1"/>
    </xf>
    <xf numFmtId="0" fontId="1" fillId="0" borderId="9" xfId="1" applyBorder="1" applyAlignment="1" applyProtection="1">
      <alignment horizontal="center" vertical="center" wrapText="1"/>
    </xf>
    <xf numFmtId="0" fontId="1" fillId="0" borderId="10" xfId="1" applyBorder="1" applyAlignment="1" applyProtection="1">
      <alignment horizontal="center" vertical="center" wrapText="1"/>
    </xf>
    <xf numFmtId="0" fontId="1" fillId="0" borderId="34" xfId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/>
    </xf>
    <xf numFmtId="0" fontId="1" fillId="0" borderId="0" xfId="1" applyAlignment="1" applyProtection="1">
      <alignment horizontal="center" vertical="center"/>
    </xf>
    <xf numFmtId="0" fontId="1" fillId="0" borderId="4" xfId="1" applyBorder="1" applyAlignment="1" applyProtection="1">
      <alignment horizontal="center" vertical="center"/>
    </xf>
    <xf numFmtId="0" fontId="1" fillId="0" borderId="8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1" fillId="0" borderId="7" xfId="1" applyBorder="1" applyAlignment="1" applyProtection="1">
      <alignment wrapText="1"/>
    </xf>
    <xf numFmtId="0" fontId="5" fillId="0" borderId="31" xfId="1" applyFont="1" applyBorder="1" applyAlignment="1" applyProtection="1">
      <alignment horizontal="center" vertical="center" wrapText="1"/>
    </xf>
    <xf numFmtId="0" fontId="1" fillId="0" borderId="18" xfId="1" applyBorder="1" applyAlignment="1" applyProtection="1">
      <alignment wrapText="1"/>
    </xf>
    <xf numFmtId="0" fontId="1" fillId="0" borderId="19" xfId="1" applyBorder="1" applyAlignment="1" applyProtection="1">
      <alignment wrapText="1"/>
    </xf>
    <xf numFmtId="0" fontId="0" fillId="0" borderId="0" xfId="0" applyAlignment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9" fillId="0" borderId="9" xfId="0" applyFont="1" applyBorder="1" applyAlignment="1" applyProtection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horizontal="center" vertical="center" wrapText="1"/>
    </xf>
    <xf numFmtId="0" fontId="29" fillId="0" borderId="35" xfId="0" applyFont="1" applyBorder="1" applyAlignment="1" applyProtection="1">
      <alignment horizontal="center" vertical="center" wrapText="1"/>
    </xf>
    <xf numFmtId="0" fontId="29" fillId="0" borderId="18" xfId="0" applyFont="1" applyBorder="1" applyAlignment="1" applyProtection="1">
      <alignment wrapText="1"/>
    </xf>
    <xf numFmtId="0" fontId="29" fillId="0" borderId="19" xfId="0" applyFont="1" applyBorder="1" applyAlignment="1" applyProtection="1">
      <alignment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5" fillId="0" borderId="29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1" fontId="38" fillId="0" borderId="0" xfId="0" applyNumberFormat="1" applyFont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1" fontId="4" fillId="0" borderId="4" xfId="0" applyNumberFormat="1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9" fillId="0" borderId="49" xfId="3" applyNumberFormat="1" applyFont="1" applyFill="1" applyBorder="1" applyAlignment="1" applyProtection="1">
      <alignment horizontal="left" vertical="center" wrapText="1"/>
    </xf>
    <xf numFmtId="0" fontId="29" fillId="0" borderId="50" xfId="3" applyNumberFormat="1" applyFont="1" applyFill="1" applyBorder="1" applyAlignment="1" applyProtection="1">
      <alignment horizontal="left" vertical="center" wrapText="1"/>
    </xf>
    <xf numFmtId="0" fontId="29" fillId="0" borderId="51" xfId="3" applyNumberFormat="1" applyFont="1" applyFill="1" applyBorder="1" applyAlignment="1" applyProtection="1">
      <alignment horizontal="left" vertical="center" wrapText="1"/>
    </xf>
    <xf numFmtId="0" fontId="29" fillId="0" borderId="48" xfId="3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3" applyNumberFormat="1" applyFont="1" applyFill="1" applyBorder="1" applyAlignment="1" applyProtection="1">
      <alignment horizontal="left" vertical="center" wrapText="1"/>
      <protection locked="0"/>
    </xf>
    <xf numFmtId="0" fontId="29" fillId="0" borderId="52" xfId="3" applyNumberFormat="1" applyFont="1" applyFill="1" applyBorder="1" applyAlignment="1" applyProtection="1">
      <alignment horizontal="left" vertical="center" wrapText="1"/>
      <protection locked="0"/>
    </xf>
    <xf numFmtId="165" fontId="29" fillId="0" borderId="48" xfId="3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Border="1"/>
    <xf numFmtId="0" fontId="29" fillId="0" borderId="52" xfId="0" applyFont="1" applyBorder="1"/>
    <xf numFmtId="0" fontId="29" fillId="0" borderId="53" xfId="3" applyNumberFormat="1" applyFont="1" applyFill="1" applyBorder="1" applyAlignment="1" applyProtection="1">
      <alignment horizontal="left" vertical="center" wrapText="1"/>
      <protection locked="0"/>
    </xf>
    <xf numFmtId="0" fontId="29" fillId="0" borderId="54" xfId="0" applyFont="1" applyBorder="1"/>
    <xf numFmtId="0" fontId="29" fillId="0" borderId="55" xfId="0" applyFont="1" applyBorder="1"/>
  </cellXfs>
  <cellStyles count="4">
    <cellStyle name="Normal 2" xfId="2"/>
    <cellStyle name="Нормален" xfId="0" builtinId="0"/>
    <cellStyle name="Нормален 2" xfId="1"/>
    <cellStyle name="Процент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0"/>
  <sheetViews>
    <sheetView tabSelected="1" workbookViewId="0">
      <selection activeCell="F6" sqref="F6"/>
    </sheetView>
  </sheetViews>
  <sheetFormatPr defaultRowHeight="15" x14ac:dyDescent="0.25"/>
  <cols>
    <col min="1" max="1" width="9.85546875" customWidth="1"/>
    <col min="2" max="2" width="47.140625" customWidth="1"/>
    <col min="3" max="3" width="6.85546875" customWidth="1"/>
    <col min="4" max="4" width="23.7109375" customWidth="1"/>
    <col min="5" max="5" width="14.5703125" customWidth="1"/>
    <col min="11" max="11" width="12.5703125" customWidth="1"/>
    <col min="16" max="16" width="15.7109375" customWidth="1"/>
    <col min="21" max="21" width="13.7109375" customWidth="1"/>
    <col min="25" max="25" width="13.42578125" customWidth="1"/>
    <col min="28" max="28" width="11.7109375" customWidth="1"/>
    <col min="29" max="29" width="10.5703125" customWidth="1"/>
    <col min="30" max="30" width="11.42578125" customWidth="1"/>
  </cols>
  <sheetData>
    <row r="1" spans="1:30" ht="15.75" x14ac:dyDescent="0.25">
      <c r="A1" s="16">
        <v>1</v>
      </c>
      <c r="B1" s="481" t="s">
        <v>969</v>
      </c>
      <c r="C1" s="482"/>
      <c r="D1" s="483"/>
    </row>
    <row r="2" spans="1:30" x14ac:dyDescent="0.25">
      <c r="B2" s="484" t="s">
        <v>183</v>
      </c>
      <c r="C2" s="485"/>
      <c r="D2" s="486"/>
    </row>
    <row r="3" spans="1:30" x14ac:dyDescent="0.25">
      <c r="B3" s="484" t="s">
        <v>966</v>
      </c>
      <c r="C3" s="485"/>
      <c r="D3" s="486"/>
    </row>
    <row r="4" spans="1:30" x14ac:dyDescent="0.25">
      <c r="B4" s="487" t="s">
        <v>967</v>
      </c>
      <c r="C4" s="488"/>
      <c r="D4" s="489"/>
    </row>
    <row r="5" spans="1:30" x14ac:dyDescent="0.25">
      <c r="B5" s="490" t="s">
        <v>968</v>
      </c>
      <c r="C5" s="491"/>
      <c r="D5" s="492"/>
    </row>
    <row r="6" spans="1:30" ht="15.75" x14ac:dyDescent="0.25">
      <c r="A6" s="145"/>
      <c r="B6" s="144"/>
    </row>
    <row r="7" spans="1:30" ht="15.75" x14ac:dyDescent="0.25">
      <c r="A7" s="14"/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5"/>
      <c r="X7" s="3"/>
      <c r="Y7" s="3"/>
      <c r="Z7" s="3"/>
      <c r="AA7" s="3"/>
      <c r="AB7" s="3"/>
      <c r="AC7" s="3"/>
      <c r="AD7" s="3"/>
    </row>
    <row r="8" spans="1:30" ht="15.75" x14ac:dyDescent="0.25">
      <c r="A8" s="16">
        <v>2</v>
      </c>
      <c r="B8" s="2" t="s">
        <v>1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5"/>
      <c r="X8" s="3"/>
      <c r="Y8" s="3"/>
      <c r="Z8" s="3"/>
      <c r="AA8" s="3"/>
      <c r="AB8" s="3"/>
      <c r="AC8" s="3"/>
      <c r="AD8" s="3"/>
    </row>
    <row r="9" spans="1:30" ht="16.5" thickBot="1" x14ac:dyDescent="0.3">
      <c r="A9" s="14"/>
      <c r="B9" s="1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 t="s">
        <v>2</v>
      </c>
      <c r="X9" s="3"/>
      <c r="Y9" s="3"/>
      <c r="Z9" s="3"/>
      <c r="AA9" s="3"/>
      <c r="AB9" s="3"/>
      <c r="AC9" s="3"/>
      <c r="AD9" s="3"/>
    </row>
    <row r="10" spans="1:30" ht="16.5" thickBot="1" x14ac:dyDescent="0.3">
      <c r="A10" s="14"/>
      <c r="B10" s="403"/>
      <c r="C10" s="406" t="s">
        <v>3</v>
      </c>
      <c r="D10" s="393" t="s">
        <v>4</v>
      </c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8"/>
      <c r="V10" s="3"/>
      <c r="W10" s="15"/>
      <c r="X10" s="3"/>
      <c r="Y10" s="3"/>
      <c r="Z10" s="3"/>
      <c r="AA10" s="3"/>
      <c r="AB10" s="3"/>
      <c r="AC10" s="3"/>
      <c r="AD10" s="3"/>
    </row>
    <row r="11" spans="1:30" ht="16.5" thickBot="1" x14ac:dyDescent="0.3">
      <c r="A11" s="14"/>
      <c r="B11" s="404"/>
      <c r="C11" s="387"/>
      <c r="D11" s="409" t="s">
        <v>5</v>
      </c>
      <c r="E11" s="393" t="s">
        <v>6</v>
      </c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2"/>
      <c r="V11" s="3"/>
      <c r="W11" s="358" t="s">
        <v>7</v>
      </c>
      <c r="X11" s="358" t="s">
        <v>8</v>
      </c>
      <c r="Y11" s="400" t="s">
        <v>9</v>
      </c>
      <c r="Z11" s="358" t="s">
        <v>10</v>
      </c>
      <c r="AA11" s="358" t="s">
        <v>11</v>
      </c>
      <c r="AB11" s="358" t="s">
        <v>12</v>
      </c>
      <c r="AC11" s="358" t="s">
        <v>13</v>
      </c>
      <c r="AD11" s="358" t="s">
        <v>14</v>
      </c>
    </row>
    <row r="12" spans="1:30" ht="16.5" thickBot="1" x14ac:dyDescent="0.3">
      <c r="A12" s="14"/>
      <c r="B12" s="404"/>
      <c r="C12" s="387"/>
      <c r="D12" s="410"/>
      <c r="E12" s="392" t="s">
        <v>15</v>
      </c>
      <c r="F12" s="392" t="s">
        <v>16</v>
      </c>
      <c r="G12" s="393" t="s">
        <v>17</v>
      </c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5"/>
      <c r="V12" s="3"/>
      <c r="W12" s="355"/>
      <c r="X12" s="355"/>
      <c r="Y12" s="401"/>
      <c r="Z12" s="357"/>
      <c r="AA12" s="357"/>
      <c r="AB12" s="357"/>
      <c r="AC12" s="357"/>
      <c r="AD12" s="357"/>
    </row>
    <row r="13" spans="1:30" ht="16.5" thickBot="1" x14ac:dyDescent="0.3">
      <c r="A13" s="14"/>
      <c r="B13" s="404"/>
      <c r="C13" s="387"/>
      <c r="D13" s="410"/>
      <c r="E13" s="387"/>
      <c r="F13" s="387"/>
      <c r="G13" s="396" t="s">
        <v>18</v>
      </c>
      <c r="H13" s="397"/>
      <c r="I13" s="397"/>
      <c r="J13" s="398" t="s">
        <v>19</v>
      </c>
      <c r="K13" s="398"/>
      <c r="L13" s="398"/>
      <c r="M13" s="398" t="s">
        <v>20</v>
      </c>
      <c r="N13" s="398"/>
      <c r="O13" s="398"/>
      <c r="P13" s="398" t="s">
        <v>21</v>
      </c>
      <c r="Q13" s="398"/>
      <c r="R13" s="398"/>
      <c r="S13" s="398" t="s">
        <v>22</v>
      </c>
      <c r="T13" s="398"/>
      <c r="U13" s="399"/>
      <c r="V13" s="3"/>
      <c r="W13" s="18"/>
      <c r="X13" s="19"/>
      <c r="Y13" s="402"/>
      <c r="Z13" s="20"/>
      <c r="AA13" s="20"/>
      <c r="AB13" s="20"/>
      <c r="AC13" s="20"/>
      <c r="AD13" s="20"/>
    </row>
    <row r="14" spans="1:30" ht="16.5" thickBot="1" x14ac:dyDescent="0.3">
      <c r="A14" s="14"/>
      <c r="B14" s="405"/>
      <c r="C14" s="370"/>
      <c r="D14" s="410"/>
      <c r="E14" s="387"/>
      <c r="F14" s="387"/>
      <c r="G14" s="21" t="s">
        <v>23</v>
      </c>
      <c r="H14" s="22" t="s">
        <v>24</v>
      </c>
      <c r="I14" s="22" t="s">
        <v>25</v>
      </c>
      <c r="J14" s="21" t="s">
        <v>23</v>
      </c>
      <c r="K14" s="22" t="s">
        <v>24</v>
      </c>
      <c r="L14" s="22" t="s">
        <v>25</v>
      </c>
      <c r="M14" s="21" t="s">
        <v>23</v>
      </c>
      <c r="N14" s="22" t="s">
        <v>24</v>
      </c>
      <c r="O14" s="22" t="s">
        <v>25</v>
      </c>
      <c r="P14" s="21" t="s">
        <v>23</v>
      </c>
      <c r="Q14" s="22" t="s">
        <v>24</v>
      </c>
      <c r="R14" s="22" t="s">
        <v>25</v>
      </c>
      <c r="S14" s="21" t="s">
        <v>23</v>
      </c>
      <c r="T14" s="22" t="s">
        <v>24</v>
      </c>
      <c r="U14" s="23" t="s">
        <v>25</v>
      </c>
      <c r="V14" s="3"/>
      <c r="W14" s="18"/>
      <c r="X14" s="19"/>
      <c r="Y14" s="402"/>
      <c r="Z14" s="20"/>
      <c r="AA14" s="20"/>
      <c r="AB14" s="20"/>
      <c r="AC14" s="20"/>
      <c r="AD14" s="20"/>
    </row>
    <row r="15" spans="1:30" ht="16.5" thickBot="1" x14ac:dyDescent="0.3">
      <c r="A15" s="14"/>
      <c r="B15" s="24" t="s">
        <v>26</v>
      </c>
      <c r="C15" s="25" t="s">
        <v>27</v>
      </c>
      <c r="D15" s="26">
        <v>1</v>
      </c>
      <c r="E15" s="27">
        <v>2</v>
      </c>
      <c r="F15" s="28">
        <v>3</v>
      </c>
      <c r="G15" s="27">
        <v>4</v>
      </c>
      <c r="H15" s="28">
        <v>5</v>
      </c>
      <c r="I15" s="27">
        <v>6</v>
      </c>
      <c r="J15" s="28">
        <v>7</v>
      </c>
      <c r="K15" s="27">
        <v>8</v>
      </c>
      <c r="L15" s="28">
        <v>9</v>
      </c>
      <c r="M15" s="27">
        <v>10</v>
      </c>
      <c r="N15" s="28">
        <v>11</v>
      </c>
      <c r="O15" s="27">
        <v>12</v>
      </c>
      <c r="P15" s="28">
        <v>13</v>
      </c>
      <c r="Q15" s="27">
        <v>14</v>
      </c>
      <c r="R15" s="28">
        <v>15</v>
      </c>
      <c r="S15" s="27">
        <v>16</v>
      </c>
      <c r="T15" s="28">
        <v>17</v>
      </c>
      <c r="U15" s="29">
        <v>18</v>
      </c>
      <c r="V15" s="3"/>
      <c r="W15" s="30"/>
      <c r="X15" s="31"/>
      <c r="Y15" s="31"/>
      <c r="Z15" s="31"/>
      <c r="AA15" s="31"/>
      <c r="AB15" s="31"/>
      <c r="AC15" s="31"/>
      <c r="AD15" s="31"/>
    </row>
    <row r="16" spans="1:30" ht="15.75" x14ac:dyDescent="0.25">
      <c r="A16" s="14"/>
      <c r="B16" s="32" t="s">
        <v>28</v>
      </c>
      <c r="C16" s="9" t="s">
        <v>29</v>
      </c>
      <c r="D16" s="33"/>
      <c r="E16" s="34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  <c r="V16" s="3"/>
      <c r="W16" s="15" t="str">
        <f>IF(D16&lt;E16,"грешка","")</f>
        <v/>
      </c>
      <c r="X16" s="15" t="str">
        <f>IF(E16&lt;F16,"грешка","")</f>
        <v/>
      </c>
      <c r="Y16" s="15"/>
      <c r="Z16" s="15"/>
      <c r="AA16" s="15"/>
      <c r="AB16" s="15"/>
      <c r="AC16" s="15"/>
      <c r="AD16" s="15"/>
    </row>
    <row r="17" spans="1:30" ht="15.75" x14ac:dyDescent="0.25">
      <c r="A17" s="14"/>
      <c r="B17" s="37" t="s">
        <v>30</v>
      </c>
      <c r="C17" s="38" t="s">
        <v>31</v>
      </c>
      <c r="D17" s="39"/>
      <c r="E17" s="40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3"/>
      <c r="W17" s="44" t="str">
        <f>IF(D17&lt;E17,"грешка","")</f>
        <v/>
      </c>
      <c r="X17" s="15" t="str">
        <f>IF(E17&lt;F17,"грешка","")</f>
        <v/>
      </c>
      <c r="Y17" s="15" t="str">
        <f>IF(E17=G17+J17+M17+P17+S17,"","грешка")</f>
        <v/>
      </c>
      <c r="Z17" s="15" t="str">
        <f>IF(G17=H17+I17,"","грешка")</f>
        <v/>
      </c>
      <c r="AA17" s="15" t="str">
        <f>IF(J17=K17+L17,"","грешка")</f>
        <v/>
      </c>
      <c r="AB17" s="15" t="str">
        <f>IF(M17=N17+O17,"","грешка")</f>
        <v/>
      </c>
      <c r="AC17" s="15" t="str">
        <f>IF(P17=Q17+R17,"","грешка")</f>
        <v/>
      </c>
      <c r="AD17" s="15" t="str">
        <f>IF(S17=T17+U17,"","грешка")</f>
        <v/>
      </c>
    </row>
    <row r="18" spans="1:30" ht="15.75" x14ac:dyDescent="0.25">
      <c r="A18" s="45"/>
      <c r="B18" s="46" t="s">
        <v>32</v>
      </c>
      <c r="C18" s="47" t="s">
        <v>33</v>
      </c>
      <c r="D18" s="48"/>
      <c r="E18" s="49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 t="str">
        <f t="shared" ref="W18:X18" si="0">IF(D18&lt;E18,"грешка","")</f>
        <v/>
      </c>
      <c r="X18" s="54" t="str">
        <f t="shared" si="0"/>
        <v/>
      </c>
      <c r="Y18" s="54" t="str">
        <f t="shared" ref="Y18:Y19" si="1">IF(E18=G18+J18+M18+P18+S18,"","грешка")</f>
        <v/>
      </c>
      <c r="Z18" s="54" t="str">
        <f t="shared" ref="Z18:Z19" si="2">IF(G18=H18+I18,"","грешка")</f>
        <v/>
      </c>
      <c r="AA18" s="54" t="str">
        <f t="shared" ref="AA18:AA19" si="3">IF(J18=K18+L18,"","грешка")</f>
        <v/>
      </c>
      <c r="AB18" s="54" t="str">
        <f t="shared" ref="AB18:AB19" si="4">IF(M18=N18+O18,"","грешка")</f>
        <v/>
      </c>
      <c r="AC18" s="54" t="str">
        <f t="shared" ref="AC18:AC19" si="5">IF(P18=Q18+R18,"","грешка")</f>
        <v/>
      </c>
      <c r="AD18" s="54" t="str">
        <f t="shared" ref="AD18:AD19" si="6">IF(S18=T18+U18,"","грешка")</f>
        <v/>
      </c>
    </row>
    <row r="19" spans="1:30" ht="31.5" x14ac:dyDescent="0.25">
      <c r="A19" s="14"/>
      <c r="B19" s="63" t="s">
        <v>34</v>
      </c>
      <c r="C19" s="47" t="s">
        <v>35</v>
      </c>
      <c r="D19" s="64"/>
      <c r="E19" s="41"/>
      <c r="F19" s="65"/>
      <c r="G19" s="61"/>
      <c r="H19" s="61"/>
      <c r="I19" s="62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3"/>
      <c r="W19" s="15" t="str">
        <f t="shared" ref="W19:W32" si="7">IF(D19&lt;E19,"грешка","")</f>
        <v/>
      </c>
      <c r="X19" s="15"/>
      <c r="Y19" s="15" t="str">
        <f t="shared" si="1"/>
        <v/>
      </c>
      <c r="Z19" s="15" t="str">
        <f t="shared" si="2"/>
        <v/>
      </c>
      <c r="AA19" s="15" t="str">
        <f t="shared" si="3"/>
        <v/>
      </c>
      <c r="AB19" s="15" t="str">
        <f t="shared" si="4"/>
        <v/>
      </c>
      <c r="AC19" s="15" t="str">
        <f t="shared" si="5"/>
        <v/>
      </c>
      <c r="AD19" s="15" t="str">
        <f t="shared" si="6"/>
        <v/>
      </c>
    </row>
    <row r="20" spans="1:30" ht="15.75" x14ac:dyDescent="0.25">
      <c r="A20" s="14"/>
      <c r="B20" s="69" t="s">
        <v>36</v>
      </c>
      <c r="C20" s="56" t="s">
        <v>37</v>
      </c>
      <c r="D20" s="57"/>
      <c r="E20" s="58"/>
      <c r="F20" s="65"/>
      <c r="G20" s="61"/>
      <c r="H20" s="61"/>
      <c r="I20" s="62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  <c r="V20" s="3"/>
      <c r="W20" s="15" t="str">
        <f t="shared" si="7"/>
        <v/>
      </c>
      <c r="X20" s="15"/>
      <c r="Y20" s="15" t="str">
        <f t="shared" ref="Y20:Y23" si="8">IF(E20=G20+J20+M20+P20+S20,"","грешка")</f>
        <v/>
      </c>
      <c r="Z20" s="15" t="str">
        <f t="shared" ref="Z20:Z23" si="9">IF(G20=H20+I20,"","грешка")</f>
        <v/>
      </c>
      <c r="AA20" s="15" t="str">
        <f t="shared" ref="AA20:AA23" si="10">IF(J20=K20+L20,"","грешка")</f>
        <v/>
      </c>
      <c r="AB20" s="15" t="str">
        <f t="shared" ref="AB20:AB23" si="11">IF(M20=N20+O20,"","грешка")</f>
        <v/>
      </c>
      <c r="AC20" s="15" t="str">
        <f t="shared" ref="AC20:AC23" si="12">IF(P20=Q20+R20,"","грешка")</f>
        <v/>
      </c>
      <c r="AD20" s="15" t="str">
        <f t="shared" ref="AD20:AD23" si="13">IF(S20=T20+U20,"","грешка")</f>
        <v/>
      </c>
    </row>
    <row r="21" spans="1:30" ht="15.75" x14ac:dyDescent="0.25">
      <c r="A21" s="14"/>
      <c r="B21" s="69" t="s">
        <v>38</v>
      </c>
      <c r="C21" s="56" t="s">
        <v>39</v>
      </c>
      <c r="D21" s="57"/>
      <c r="E21" s="58"/>
      <c r="F21" s="65"/>
      <c r="G21" s="61"/>
      <c r="H21" s="61"/>
      <c r="I21" s="62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60"/>
      <c r="V21" s="3"/>
      <c r="W21" s="15" t="str">
        <f t="shared" si="7"/>
        <v/>
      </c>
      <c r="X21" s="15"/>
      <c r="Y21" s="15" t="str">
        <f t="shared" si="8"/>
        <v/>
      </c>
      <c r="Z21" s="15" t="str">
        <f t="shared" si="9"/>
        <v/>
      </c>
      <c r="AA21" s="15" t="str">
        <f t="shared" si="10"/>
        <v/>
      </c>
      <c r="AB21" s="15" t="str">
        <f t="shared" si="11"/>
        <v/>
      </c>
      <c r="AC21" s="15" t="str">
        <f t="shared" si="12"/>
        <v/>
      </c>
      <c r="AD21" s="15" t="str">
        <f t="shared" si="13"/>
        <v/>
      </c>
    </row>
    <row r="22" spans="1:30" ht="15.75" x14ac:dyDescent="0.25">
      <c r="A22" s="14"/>
      <c r="B22" s="69" t="s">
        <v>40</v>
      </c>
      <c r="C22" s="56" t="s">
        <v>41</v>
      </c>
      <c r="D22" s="57"/>
      <c r="E22" s="58"/>
      <c r="F22" s="65"/>
      <c r="G22" s="61"/>
      <c r="H22" s="61"/>
      <c r="I22" s="62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/>
      <c r="V22" s="3"/>
      <c r="W22" s="15" t="str">
        <f t="shared" si="7"/>
        <v/>
      </c>
      <c r="X22" s="15"/>
      <c r="Y22" s="15" t="str">
        <f t="shared" si="8"/>
        <v/>
      </c>
      <c r="Z22" s="15" t="str">
        <f t="shared" si="9"/>
        <v/>
      </c>
      <c r="AA22" s="15" t="str">
        <f t="shared" si="10"/>
        <v/>
      </c>
      <c r="AB22" s="15" t="str">
        <f t="shared" si="11"/>
        <v/>
      </c>
      <c r="AC22" s="15" t="str">
        <f t="shared" si="12"/>
        <v/>
      </c>
      <c r="AD22" s="15" t="str">
        <f t="shared" si="13"/>
        <v/>
      </c>
    </row>
    <row r="23" spans="1:30" ht="15.75" x14ac:dyDescent="0.25">
      <c r="A23" s="14"/>
      <c r="B23" s="69" t="s">
        <v>42</v>
      </c>
      <c r="C23" s="56" t="s">
        <v>43</v>
      </c>
      <c r="D23" s="57"/>
      <c r="E23" s="58"/>
      <c r="F23" s="65"/>
      <c r="G23" s="61"/>
      <c r="H23" s="61"/>
      <c r="I23" s="62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60"/>
      <c r="V23" s="3"/>
      <c r="W23" s="15" t="str">
        <f t="shared" si="7"/>
        <v/>
      </c>
      <c r="X23" s="15"/>
      <c r="Y23" s="15" t="str">
        <f t="shared" si="8"/>
        <v/>
      </c>
      <c r="Z23" s="15" t="str">
        <f t="shared" si="9"/>
        <v/>
      </c>
      <c r="AA23" s="15" t="str">
        <f t="shared" si="10"/>
        <v/>
      </c>
      <c r="AB23" s="15" t="str">
        <f t="shared" si="11"/>
        <v/>
      </c>
      <c r="AC23" s="15" t="str">
        <f t="shared" si="12"/>
        <v/>
      </c>
      <c r="AD23" s="15" t="str">
        <f t="shared" si="13"/>
        <v/>
      </c>
    </row>
    <row r="24" spans="1:30" ht="15.75" x14ac:dyDescent="0.25">
      <c r="A24" s="14"/>
      <c r="B24" s="63" t="s">
        <v>44</v>
      </c>
      <c r="C24" s="38" t="s">
        <v>45</v>
      </c>
      <c r="D24" s="64"/>
      <c r="E24" s="41"/>
      <c r="F24" s="65"/>
      <c r="G24" s="70"/>
      <c r="H24" s="70"/>
      <c r="I24" s="70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3"/>
      <c r="W24" s="15" t="str">
        <f t="shared" si="7"/>
        <v/>
      </c>
      <c r="X24" s="15"/>
      <c r="Y24" s="15"/>
      <c r="Z24" s="15"/>
      <c r="AA24" s="15"/>
      <c r="AB24" s="15"/>
      <c r="AC24" s="15"/>
      <c r="AD24" s="15"/>
    </row>
    <row r="25" spans="1:30" ht="15.75" x14ac:dyDescent="0.25">
      <c r="A25" s="14"/>
      <c r="B25" s="69" t="s">
        <v>46</v>
      </c>
      <c r="C25" s="56" t="s">
        <v>47</v>
      </c>
      <c r="D25" s="57"/>
      <c r="E25" s="58"/>
      <c r="F25" s="65"/>
      <c r="G25" s="70"/>
      <c r="H25" s="70"/>
      <c r="I25" s="70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3"/>
      <c r="W25" s="15" t="str">
        <f t="shared" si="7"/>
        <v/>
      </c>
      <c r="X25" s="15"/>
      <c r="Y25" s="15"/>
      <c r="Z25" s="15"/>
      <c r="AA25" s="15"/>
      <c r="AB25" s="15"/>
      <c r="AC25" s="15"/>
      <c r="AD25" s="15"/>
    </row>
    <row r="26" spans="1:30" ht="15.75" x14ac:dyDescent="0.25">
      <c r="A26" s="14"/>
      <c r="B26" s="69" t="s">
        <v>48</v>
      </c>
      <c r="C26" s="56" t="s">
        <v>49</v>
      </c>
      <c r="D26" s="57"/>
      <c r="E26" s="58"/>
      <c r="F26" s="65"/>
      <c r="G26" s="70"/>
      <c r="H26" s="70"/>
      <c r="I26" s="70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3"/>
      <c r="W26" s="15" t="str">
        <f t="shared" si="7"/>
        <v/>
      </c>
      <c r="X26" s="15"/>
      <c r="Y26" s="15"/>
      <c r="Z26" s="15"/>
      <c r="AA26" s="15"/>
      <c r="AB26" s="15"/>
      <c r="AC26" s="15"/>
      <c r="AD26" s="15"/>
    </row>
    <row r="27" spans="1:30" ht="15.75" x14ac:dyDescent="0.25">
      <c r="A27" s="14"/>
      <c r="B27" s="69" t="s">
        <v>50</v>
      </c>
      <c r="C27" s="56" t="s">
        <v>51</v>
      </c>
      <c r="D27" s="57"/>
      <c r="E27" s="58"/>
      <c r="F27" s="65"/>
      <c r="G27" s="70"/>
      <c r="H27" s="70"/>
      <c r="I27" s="70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3"/>
      <c r="W27" s="15" t="str">
        <f t="shared" si="7"/>
        <v/>
      </c>
      <c r="X27" s="15"/>
      <c r="Y27" s="15"/>
      <c r="Z27" s="15"/>
      <c r="AA27" s="15"/>
      <c r="AB27" s="15"/>
      <c r="AC27" s="15"/>
      <c r="AD27" s="15"/>
    </row>
    <row r="28" spans="1:30" ht="15.75" x14ac:dyDescent="0.25">
      <c r="A28" s="14"/>
      <c r="B28" s="69" t="s">
        <v>52</v>
      </c>
      <c r="C28" s="56" t="s">
        <v>53</v>
      </c>
      <c r="D28" s="57"/>
      <c r="E28" s="58"/>
      <c r="F28" s="65"/>
      <c r="G28" s="70"/>
      <c r="H28" s="70"/>
      <c r="I28" s="70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3"/>
      <c r="W28" s="15" t="str">
        <f t="shared" si="7"/>
        <v/>
      </c>
      <c r="X28" s="15"/>
      <c r="Y28" s="15"/>
      <c r="Z28" s="15"/>
      <c r="AA28" s="15"/>
      <c r="AB28" s="15"/>
      <c r="AC28" s="15"/>
      <c r="AD28" s="15"/>
    </row>
    <row r="29" spans="1:30" ht="15.75" x14ac:dyDescent="0.25">
      <c r="A29" s="14"/>
      <c r="B29" s="69" t="s">
        <v>54</v>
      </c>
      <c r="C29" s="56" t="s">
        <v>55</v>
      </c>
      <c r="D29" s="57"/>
      <c r="E29" s="58"/>
      <c r="F29" s="65"/>
      <c r="G29" s="70"/>
      <c r="H29" s="70"/>
      <c r="I29" s="70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3"/>
      <c r="W29" s="15" t="str">
        <f t="shared" si="7"/>
        <v/>
      </c>
      <c r="X29" s="15"/>
      <c r="Y29" s="15"/>
      <c r="Z29" s="15"/>
      <c r="AA29" s="15"/>
      <c r="AB29" s="15"/>
      <c r="AC29" s="15"/>
      <c r="AD29" s="15"/>
    </row>
    <row r="30" spans="1:30" ht="15.75" x14ac:dyDescent="0.25">
      <c r="A30" s="14"/>
      <c r="B30" s="69" t="s">
        <v>56</v>
      </c>
      <c r="C30" s="56" t="s">
        <v>57</v>
      </c>
      <c r="D30" s="57"/>
      <c r="E30" s="58"/>
      <c r="F30" s="65"/>
      <c r="G30" s="70"/>
      <c r="H30" s="70"/>
      <c r="I30" s="70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3"/>
      <c r="W30" s="15" t="str">
        <f t="shared" si="7"/>
        <v/>
      </c>
      <c r="X30" s="15"/>
      <c r="Y30" s="15"/>
      <c r="Z30" s="15"/>
      <c r="AA30" s="15"/>
      <c r="AB30" s="15"/>
      <c r="AC30" s="15"/>
      <c r="AD30" s="15"/>
    </row>
    <row r="31" spans="1:30" ht="30.75" x14ac:dyDescent="0.25">
      <c r="A31" s="14"/>
      <c r="B31" s="69" t="s">
        <v>58</v>
      </c>
      <c r="C31" s="56" t="s">
        <v>59</v>
      </c>
      <c r="D31" s="57"/>
      <c r="E31" s="58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3"/>
      <c r="W31" s="15" t="str">
        <f t="shared" si="7"/>
        <v/>
      </c>
      <c r="X31" s="15"/>
      <c r="Y31" s="15"/>
      <c r="Z31" s="15"/>
      <c r="AA31" s="15"/>
      <c r="AB31" s="15"/>
      <c r="AC31" s="15"/>
      <c r="AD31" s="15"/>
    </row>
    <row r="32" spans="1:30" ht="31.5" thickBot="1" x14ac:dyDescent="0.3">
      <c r="A32" s="14"/>
      <c r="B32" s="71" t="s">
        <v>60</v>
      </c>
      <c r="C32" s="10" t="s">
        <v>61</v>
      </c>
      <c r="D32" s="72"/>
      <c r="E32" s="73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5"/>
      <c r="V32" s="3"/>
      <c r="W32" s="15" t="str">
        <f t="shared" si="7"/>
        <v/>
      </c>
      <c r="X32" s="15"/>
      <c r="Y32" s="15"/>
      <c r="Z32" s="15"/>
      <c r="AA32" s="15"/>
      <c r="AB32" s="15"/>
      <c r="AC32" s="15"/>
      <c r="AD32" s="15"/>
    </row>
    <row r="33" spans="1:30" ht="15.75" x14ac:dyDescent="0.25">
      <c r="A33" s="14"/>
      <c r="B33" s="1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5"/>
      <c r="X33" s="3"/>
      <c r="Y33" s="3"/>
      <c r="Z33" s="3"/>
      <c r="AA33" s="3"/>
      <c r="AB33" s="3"/>
      <c r="AC33" s="3"/>
      <c r="AD33" s="3"/>
    </row>
    <row r="34" spans="1:30" ht="15.75" x14ac:dyDescent="0.25">
      <c r="A34" s="14" t="s">
        <v>89</v>
      </c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15"/>
      <c r="X34" s="3"/>
      <c r="Y34" s="3"/>
      <c r="Z34" s="3"/>
      <c r="AA34" s="3"/>
      <c r="AB34" s="3"/>
      <c r="AC34" s="3"/>
      <c r="AD34" s="3"/>
    </row>
    <row r="35" spans="1:30" ht="15.75" x14ac:dyDescent="0.25">
      <c r="A35" s="14"/>
      <c r="B35" s="76" t="s">
        <v>179</v>
      </c>
      <c r="C35" s="12"/>
      <c r="D35" s="13" t="str">
        <f>IF(D16=D17+D19+D24,"","грешка")</f>
        <v/>
      </c>
      <c r="E35" s="13" t="str">
        <f>IF(E16=E17+E19+E24,"","грешка")</f>
        <v/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"/>
      <c r="W35" s="15"/>
      <c r="X35" s="3"/>
      <c r="Y35" s="3"/>
      <c r="Z35" s="3"/>
      <c r="AA35" s="3"/>
      <c r="AB35" s="3"/>
      <c r="AC35" s="3"/>
      <c r="AD35" s="3"/>
    </row>
    <row r="36" spans="1:30" ht="15.75" x14ac:dyDescent="0.25">
      <c r="A36" s="14"/>
      <c r="B36" s="76" t="s">
        <v>180</v>
      </c>
      <c r="C36" s="12"/>
      <c r="D36" s="13" t="str">
        <f>IF(D17=D18,"","грешка")</f>
        <v/>
      </c>
      <c r="E36" s="13" t="str">
        <f>IF(E17=E18,"","грешка")</f>
        <v/>
      </c>
      <c r="F36" s="13" t="str">
        <f t="shared" ref="F36:U36" si="14">IF(F17=F18,"","грешка")</f>
        <v/>
      </c>
      <c r="G36" s="13" t="str">
        <f t="shared" si="14"/>
        <v/>
      </c>
      <c r="H36" s="13" t="str">
        <f t="shared" si="14"/>
        <v/>
      </c>
      <c r="I36" s="13" t="str">
        <f t="shared" si="14"/>
        <v/>
      </c>
      <c r="J36" s="13" t="str">
        <f t="shared" si="14"/>
        <v/>
      </c>
      <c r="K36" s="13" t="str">
        <f t="shared" si="14"/>
        <v/>
      </c>
      <c r="L36" s="13" t="str">
        <f t="shared" si="14"/>
        <v/>
      </c>
      <c r="M36" s="13" t="str">
        <f t="shared" si="14"/>
        <v/>
      </c>
      <c r="N36" s="13" t="str">
        <f t="shared" si="14"/>
        <v/>
      </c>
      <c r="O36" s="13" t="str">
        <f t="shared" si="14"/>
        <v/>
      </c>
      <c r="P36" s="13" t="str">
        <f t="shared" si="14"/>
        <v/>
      </c>
      <c r="Q36" s="13" t="str">
        <f t="shared" si="14"/>
        <v/>
      </c>
      <c r="R36" s="13" t="str">
        <f t="shared" si="14"/>
        <v/>
      </c>
      <c r="S36" s="13" t="str">
        <f t="shared" si="14"/>
        <v/>
      </c>
      <c r="T36" s="13" t="str">
        <f t="shared" si="14"/>
        <v/>
      </c>
      <c r="U36" s="13" t="str">
        <f t="shared" si="14"/>
        <v/>
      </c>
      <c r="V36" s="3"/>
      <c r="W36" s="15"/>
      <c r="X36" s="3"/>
      <c r="Y36" s="3"/>
      <c r="Z36" s="3"/>
      <c r="AA36" s="3"/>
      <c r="AB36" s="3"/>
      <c r="AC36" s="3"/>
      <c r="AD36" s="3"/>
    </row>
    <row r="37" spans="1:30" ht="15.75" x14ac:dyDescent="0.25">
      <c r="A37" s="14"/>
      <c r="B37" s="76" t="s">
        <v>181</v>
      </c>
      <c r="C37" s="12"/>
      <c r="D37" s="13" t="str">
        <f>IF(D19=SUM(D20:D23),"","грешка")</f>
        <v/>
      </c>
      <c r="E37" s="13" t="str">
        <f>IF(E19=SUM(E20:E23),"","грешка")</f>
        <v/>
      </c>
      <c r="F37" s="13"/>
      <c r="G37" s="13" t="str">
        <f t="shared" ref="G37:U37" si="15">IF(G19=SUM(G20:G23),"","грешка")</f>
        <v/>
      </c>
      <c r="H37" s="13" t="str">
        <f t="shared" si="15"/>
        <v/>
      </c>
      <c r="I37" s="13" t="str">
        <f t="shared" si="15"/>
        <v/>
      </c>
      <c r="J37" s="13" t="str">
        <f t="shared" si="15"/>
        <v/>
      </c>
      <c r="K37" s="13" t="str">
        <f t="shared" si="15"/>
        <v/>
      </c>
      <c r="L37" s="13" t="str">
        <f t="shared" si="15"/>
        <v/>
      </c>
      <c r="M37" s="13" t="str">
        <f t="shared" si="15"/>
        <v/>
      </c>
      <c r="N37" s="13" t="str">
        <f t="shared" si="15"/>
        <v/>
      </c>
      <c r="O37" s="13" t="str">
        <f t="shared" si="15"/>
        <v/>
      </c>
      <c r="P37" s="13" t="str">
        <f t="shared" si="15"/>
        <v/>
      </c>
      <c r="Q37" s="13" t="str">
        <f t="shared" si="15"/>
        <v/>
      </c>
      <c r="R37" s="13" t="str">
        <f t="shared" si="15"/>
        <v/>
      </c>
      <c r="S37" s="13" t="str">
        <f t="shared" si="15"/>
        <v/>
      </c>
      <c r="T37" s="13" t="str">
        <f t="shared" si="15"/>
        <v/>
      </c>
      <c r="U37" s="13" t="str">
        <f t="shared" si="15"/>
        <v/>
      </c>
      <c r="V37" s="3"/>
      <c r="W37" s="15"/>
      <c r="X37" s="3"/>
      <c r="Y37" s="3"/>
      <c r="Z37" s="3"/>
      <c r="AA37" s="3"/>
      <c r="AB37" s="3"/>
      <c r="AC37" s="3"/>
      <c r="AD37" s="3"/>
    </row>
    <row r="38" spans="1:30" ht="15.75" x14ac:dyDescent="0.25">
      <c r="A38" s="14"/>
      <c r="B38" s="76" t="s">
        <v>182</v>
      </c>
      <c r="C38" s="12"/>
      <c r="D38" s="13" t="str">
        <f>IF(D24=SUM(D25:D32),"","грешка")</f>
        <v/>
      </c>
      <c r="E38" s="13" t="str">
        <f>IF(E24=SUM(E25:E32),"","грешка")</f>
        <v/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"/>
      <c r="W38" s="15"/>
      <c r="X38" s="3"/>
      <c r="Y38" s="3"/>
      <c r="Z38" s="3"/>
      <c r="AA38" s="3"/>
      <c r="AB38" s="3"/>
      <c r="AC38" s="3"/>
      <c r="AD38" s="3"/>
    </row>
    <row r="39" spans="1:30" ht="15.75" x14ac:dyDescent="0.25">
      <c r="A39" s="14"/>
      <c r="B39" s="76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3"/>
      <c r="W39" s="15"/>
      <c r="X39" s="3"/>
      <c r="Y39" s="3"/>
      <c r="Z39" s="3"/>
      <c r="AA39" s="3"/>
      <c r="AB39" s="3"/>
      <c r="AC39" s="3"/>
      <c r="AD39" s="3"/>
    </row>
    <row r="41" spans="1:30" ht="15.75" x14ac:dyDescent="0.25">
      <c r="A41" s="1"/>
      <c r="B41" s="2" t="s">
        <v>90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30" ht="15.75" x14ac:dyDescent="0.25">
      <c r="A42" s="4">
        <v>5</v>
      </c>
      <c r="B42" s="5" t="s">
        <v>91</v>
      </c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30" ht="16.5" thickBot="1" x14ac:dyDescent="0.3">
      <c r="A43" s="5"/>
      <c r="B43" s="3"/>
      <c r="C43" s="3"/>
      <c r="D43" s="3"/>
      <c r="E43" s="3"/>
      <c r="F43" s="3"/>
      <c r="G43" s="3"/>
      <c r="H43" s="3"/>
      <c r="I43" s="3"/>
      <c r="J43" s="5" t="s">
        <v>2</v>
      </c>
      <c r="K43" s="3"/>
      <c r="L43" s="3"/>
      <c r="M43" s="3"/>
    </row>
    <row r="44" spans="1:30" ht="16.5" thickBot="1" x14ac:dyDescent="0.3">
      <c r="A44" s="5"/>
      <c r="B44" s="382"/>
      <c r="C44" s="385" t="s">
        <v>62</v>
      </c>
      <c r="D44" s="388" t="s">
        <v>92</v>
      </c>
      <c r="E44" s="389"/>
      <c r="F44" s="390"/>
      <c r="G44" s="391"/>
      <c r="H44" s="385" t="s">
        <v>93</v>
      </c>
      <c r="I44" s="3"/>
      <c r="J44" s="3"/>
      <c r="K44" s="3"/>
      <c r="L44" s="3"/>
      <c r="M44" s="3"/>
    </row>
    <row r="45" spans="1:30" ht="16.5" thickBot="1" x14ac:dyDescent="0.3">
      <c r="A45" s="5"/>
      <c r="B45" s="383"/>
      <c r="C45" s="386"/>
      <c r="D45" s="364" t="s">
        <v>94</v>
      </c>
      <c r="E45" s="366" t="s">
        <v>95</v>
      </c>
      <c r="F45" s="367"/>
      <c r="G45" s="368"/>
      <c r="H45" s="387"/>
      <c r="I45" s="3"/>
      <c r="J45" s="3"/>
      <c r="K45" s="3"/>
      <c r="L45" s="3"/>
      <c r="M45" s="3"/>
    </row>
    <row r="46" spans="1:30" ht="61.5" thickBot="1" x14ac:dyDescent="0.3">
      <c r="A46" s="5"/>
      <c r="B46" s="384"/>
      <c r="C46" s="387"/>
      <c r="D46" s="365"/>
      <c r="E46" s="79" t="s">
        <v>96</v>
      </c>
      <c r="F46" s="80" t="s">
        <v>97</v>
      </c>
      <c r="G46" s="80" t="s">
        <v>98</v>
      </c>
      <c r="H46" s="370"/>
      <c r="I46" s="3"/>
      <c r="J46" s="78" t="s">
        <v>7</v>
      </c>
      <c r="K46" s="78" t="s">
        <v>99</v>
      </c>
      <c r="L46" s="78" t="s">
        <v>100</v>
      </c>
      <c r="M46" s="78" t="s">
        <v>101</v>
      </c>
    </row>
    <row r="47" spans="1:30" ht="15.75" thickBot="1" x14ac:dyDescent="0.3">
      <c r="A47" s="81"/>
      <c r="B47" s="8" t="s">
        <v>26</v>
      </c>
      <c r="C47" s="7" t="s">
        <v>27</v>
      </c>
      <c r="D47" s="7">
        <v>1</v>
      </c>
      <c r="E47" s="7">
        <v>2</v>
      </c>
      <c r="F47" s="7">
        <v>3</v>
      </c>
      <c r="G47" s="7">
        <v>4</v>
      </c>
      <c r="H47" s="7">
        <v>5</v>
      </c>
      <c r="I47" s="82"/>
      <c r="J47" s="31"/>
      <c r="K47" s="31"/>
      <c r="L47" s="31"/>
      <c r="M47" s="31"/>
    </row>
    <row r="48" spans="1:30" ht="15.75" x14ac:dyDescent="0.25">
      <c r="A48" s="5"/>
      <c r="B48" s="77" t="s">
        <v>102</v>
      </c>
      <c r="C48" s="83" t="s">
        <v>63</v>
      </c>
      <c r="D48" s="84"/>
      <c r="E48" s="34"/>
      <c r="F48" s="34"/>
      <c r="G48" s="34"/>
      <c r="H48" s="85"/>
      <c r="I48" s="5"/>
      <c r="J48" s="86" t="str">
        <f>IF(D48&lt;E48,"грешка","")</f>
        <v/>
      </c>
      <c r="K48" s="86" t="str">
        <f>IF(D48&lt;F48,"грешка","")</f>
        <v/>
      </c>
      <c r="L48" s="86" t="str">
        <f>IF(F48&lt;G48,"грешка","")</f>
        <v/>
      </c>
      <c r="M48" s="86" t="str">
        <f>IF(E48&lt;G48,"грешка","")</f>
        <v/>
      </c>
    </row>
    <row r="49" spans="1:13" ht="15.75" x14ac:dyDescent="0.25">
      <c r="A49" s="87"/>
      <c r="B49" s="88" t="s">
        <v>32</v>
      </c>
      <c r="C49" s="89" t="s">
        <v>64</v>
      </c>
      <c r="D49" s="90"/>
      <c r="E49" s="49"/>
      <c r="F49" s="49"/>
      <c r="G49" s="49"/>
      <c r="H49" s="91"/>
      <c r="I49" s="87"/>
      <c r="J49" s="86" t="str">
        <f t="shared" ref="J49" si="16">IF(D49&lt;E49,"грешка","")</f>
        <v/>
      </c>
      <c r="K49" s="86" t="str">
        <f t="shared" ref="K49" si="17">IF(D49&lt;F49,"грешка","")</f>
        <v/>
      </c>
      <c r="L49" s="86" t="str">
        <f t="shared" ref="L49" si="18">IF(F49&lt;G49,"грешка","")</f>
        <v/>
      </c>
      <c r="M49" s="86" t="str">
        <f t="shared" ref="M49" si="19">IF(E49&lt;G49,"грешка","")</f>
        <v/>
      </c>
    </row>
    <row r="50" spans="1:13" ht="15.75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2" spans="1:13" ht="15.75" x14ac:dyDescent="0.25">
      <c r="A52" s="1"/>
      <c r="B52" s="2" t="s">
        <v>90</v>
      </c>
      <c r="C52" s="3"/>
      <c r="D52" s="3"/>
      <c r="E52" s="3"/>
      <c r="F52" s="3"/>
      <c r="G52" s="3"/>
      <c r="H52" s="3"/>
    </row>
    <row r="53" spans="1:13" ht="15.75" x14ac:dyDescent="0.25">
      <c r="A53" s="4">
        <v>6</v>
      </c>
      <c r="B53" s="5" t="s">
        <v>103</v>
      </c>
      <c r="C53" s="5"/>
      <c r="D53" s="3"/>
      <c r="E53" s="3"/>
      <c r="F53" s="3"/>
      <c r="G53" s="3"/>
      <c r="H53" s="3"/>
    </row>
    <row r="54" spans="1:13" ht="15.75" thickBot="1" x14ac:dyDescent="0.3">
      <c r="A54" s="55"/>
      <c r="B54" s="55"/>
      <c r="C54" s="55"/>
      <c r="D54" s="55"/>
      <c r="E54" s="55"/>
      <c r="F54" s="55"/>
      <c r="G54" s="55"/>
      <c r="H54" s="55"/>
    </row>
    <row r="55" spans="1:13" x14ac:dyDescent="0.25">
      <c r="A55" s="55"/>
      <c r="B55" s="369" t="s">
        <v>104</v>
      </c>
      <c r="C55" s="369" t="s">
        <v>62</v>
      </c>
      <c r="D55" s="371" t="s">
        <v>105</v>
      </c>
      <c r="E55" s="372"/>
      <c r="F55" s="55"/>
      <c r="G55" s="55"/>
      <c r="H55" s="55"/>
    </row>
    <row r="56" spans="1:13" ht="15.75" thickBot="1" x14ac:dyDescent="0.3">
      <c r="A56" s="55"/>
      <c r="B56" s="370"/>
      <c r="C56" s="370"/>
      <c r="D56" s="94" t="s">
        <v>106</v>
      </c>
      <c r="E56" s="95" t="s">
        <v>107</v>
      </c>
      <c r="F56" s="55"/>
      <c r="G56" s="55"/>
      <c r="H56" s="55"/>
    </row>
    <row r="57" spans="1:13" ht="15.75" thickBot="1" x14ac:dyDescent="0.3">
      <c r="A57" s="55"/>
      <c r="B57" s="8" t="s">
        <v>26</v>
      </c>
      <c r="C57" s="7" t="s">
        <v>27</v>
      </c>
      <c r="D57" s="8">
        <v>1</v>
      </c>
      <c r="E57" s="8">
        <v>2</v>
      </c>
      <c r="F57" s="55"/>
      <c r="G57" s="55"/>
      <c r="H57" s="55"/>
    </row>
    <row r="58" spans="1:13" x14ac:dyDescent="0.25">
      <c r="A58" s="55"/>
      <c r="B58" s="96" t="s">
        <v>108</v>
      </c>
      <c r="C58" s="9" t="s">
        <v>63</v>
      </c>
      <c r="D58" s="97"/>
      <c r="E58" s="98"/>
      <c r="F58" s="55"/>
      <c r="G58" s="55"/>
      <c r="H58" s="55"/>
    </row>
    <row r="59" spans="1:13" ht="15.75" thickBot="1" x14ac:dyDescent="0.3">
      <c r="A59" s="55"/>
      <c r="B59" s="99" t="s">
        <v>109</v>
      </c>
      <c r="C59" s="10" t="s">
        <v>64</v>
      </c>
      <c r="D59" s="100"/>
      <c r="E59" s="101"/>
      <c r="F59" s="55"/>
      <c r="G59" s="55"/>
      <c r="H59" s="55"/>
    </row>
    <row r="60" spans="1:13" x14ac:dyDescent="0.25">
      <c r="A60" s="55"/>
      <c r="B60" s="55"/>
      <c r="C60" s="55"/>
      <c r="D60" s="55"/>
      <c r="E60" s="55"/>
      <c r="F60" s="55"/>
      <c r="G60" s="55"/>
      <c r="H60" s="55"/>
    </row>
    <row r="61" spans="1:13" ht="15.75" x14ac:dyDescent="0.25">
      <c r="A61" s="5" t="s">
        <v>89</v>
      </c>
      <c r="B61" s="55"/>
      <c r="C61" s="55"/>
      <c r="D61" s="55"/>
      <c r="E61" s="55"/>
      <c r="F61" s="55"/>
      <c r="G61" s="55"/>
      <c r="H61" s="55"/>
    </row>
    <row r="62" spans="1:13" ht="29.25" x14ac:dyDescent="0.25">
      <c r="A62" s="55"/>
      <c r="B62" s="102" t="s">
        <v>110</v>
      </c>
      <c r="C62" s="3"/>
      <c r="D62" s="15" t="str">
        <f>IF(D59&gt;0,IF(D58&gt;0,"","грешка"),"")</f>
        <v/>
      </c>
      <c r="E62" s="15" t="str">
        <f>IF(E59&gt;0,IF(E58&gt;0,"","грешка"),"")</f>
        <v/>
      </c>
      <c r="F62" s="55"/>
      <c r="G62" s="55"/>
      <c r="H62" s="55"/>
    </row>
    <row r="65" spans="1:15" ht="15.75" x14ac:dyDescent="0.25">
      <c r="A65" s="1"/>
      <c r="B65" s="2" t="s">
        <v>90</v>
      </c>
      <c r="C65" s="3"/>
      <c r="D65" s="3"/>
      <c r="E65" s="3"/>
      <c r="F65" s="3"/>
      <c r="G65" s="3"/>
      <c r="H65" s="55"/>
      <c r="I65" s="55"/>
      <c r="J65" s="55"/>
      <c r="K65" s="55"/>
      <c r="L65" s="55"/>
      <c r="M65" s="55"/>
      <c r="N65" s="55"/>
      <c r="O65" s="55"/>
    </row>
    <row r="66" spans="1:15" ht="15.75" x14ac:dyDescent="0.25">
      <c r="A66" s="4">
        <v>8</v>
      </c>
      <c r="B66" s="2" t="s">
        <v>112</v>
      </c>
      <c r="C66" s="5"/>
      <c r="D66" s="3"/>
      <c r="E66" s="3"/>
      <c r="F66" s="3"/>
      <c r="G66" s="3"/>
      <c r="H66" s="55"/>
      <c r="I66" s="55"/>
      <c r="J66" s="55"/>
      <c r="K66" s="55"/>
      <c r="L66" s="55"/>
      <c r="M66" s="5" t="s">
        <v>2</v>
      </c>
      <c r="N66" s="55"/>
      <c r="O66" s="55"/>
    </row>
    <row r="67" spans="1:15" ht="15.75" thickBot="1" x14ac:dyDescent="0.3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1:15" ht="16.5" thickBot="1" x14ac:dyDescent="0.3">
      <c r="A68" s="5"/>
      <c r="B68" s="373" t="s">
        <v>113</v>
      </c>
      <c r="C68" s="376" t="s">
        <v>114</v>
      </c>
      <c r="D68" s="351" t="s">
        <v>115</v>
      </c>
      <c r="E68" s="351" t="s">
        <v>116</v>
      </c>
      <c r="F68" s="379" t="s">
        <v>117</v>
      </c>
      <c r="G68" s="380"/>
      <c r="H68" s="381"/>
      <c r="I68" s="381"/>
      <c r="J68" s="351" t="s">
        <v>118</v>
      </c>
      <c r="K68" s="351" t="s">
        <v>119</v>
      </c>
      <c r="L68" s="103"/>
      <c r="M68" s="355" t="s">
        <v>120</v>
      </c>
      <c r="N68" s="355" t="s">
        <v>121</v>
      </c>
      <c r="O68" s="358" t="s">
        <v>122</v>
      </c>
    </row>
    <row r="69" spans="1:15" ht="16.5" thickBot="1" x14ac:dyDescent="0.3">
      <c r="A69" s="5"/>
      <c r="B69" s="374"/>
      <c r="C69" s="377"/>
      <c r="D69" s="352"/>
      <c r="E69" s="352"/>
      <c r="F69" s="360" t="s">
        <v>123</v>
      </c>
      <c r="G69" s="361" t="s">
        <v>124</v>
      </c>
      <c r="H69" s="362"/>
      <c r="I69" s="363"/>
      <c r="J69" s="352"/>
      <c r="K69" s="352"/>
      <c r="L69" s="104"/>
      <c r="M69" s="356"/>
      <c r="N69" s="356"/>
      <c r="O69" s="359"/>
    </row>
    <row r="70" spans="1:15" ht="120.75" thickBot="1" x14ac:dyDescent="0.3">
      <c r="A70" s="5"/>
      <c r="B70" s="375"/>
      <c r="C70" s="378"/>
      <c r="D70" s="353"/>
      <c r="E70" s="353"/>
      <c r="F70" s="353"/>
      <c r="G70" s="105" t="s">
        <v>125</v>
      </c>
      <c r="H70" s="106" t="s">
        <v>126</v>
      </c>
      <c r="I70" s="107" t="s">
        <v>127</v>
      </c>
      <c r="J70" s="353"/>
      <c r="K70" s="354"/>
      <c r="L70" s="3"/>
      <c r="M70" s="357"/>
      <c r="N70" s="357"/>
      <c r="O70" s="359"/>
    </row>
    <row r="71" spans="1:15" ht="16.5" thickBot="1" x14ac:dyDescent="0.3">
      <c r="A71" s="5"/>
      <c r="B71" s="108" t="s">
        <v>26</v>
      </c>
      <c r="C71" s="7" t="s">
        <v>27</v>
      </c>
      <c r="D71" s="109">
        <v>1</v>
      </c>
      <c r="E71" s="110">
        <v>2</v>
      </c>
      <c r="F71" s="109">
        <v>3</v>
      </c>
      <c r="G71" s="109">
        <v>4</v>
      </c>
      <c r="H71" s="110">
        <v>5</v>
      </c>
      <c r="I71" s="109">
        <v>6</v>
      </c>
      <c r="J71" s="109">
        <v>7</v>
      </c>
      <c r="K71" s="110">
        <v>8</v>
      </c>
      <c r="L71" s="3"/>
      <c r="M71" s="3"/>
      <c r="N71" s="3"/>
      <c r="O71" s="111"/>
    </row>
    <row r="72" spans="1:15" ht="15.75" x14ac:dyDescent="0.25">
      <c r="A72" s="112"/>
      <c r="B72" s="113" t="s">
        <v>128</v>
      </c>
      <c r="C72" s="9" t="s">
        <v>63</v>
      </c>
      <c r="D72" s="114"/>
      <c r="E72" s="115"/>
      <c r="F72" s="115"/>
      <c r="G72" s="115"/>
      <c r="H72" s="115"/>
      <c r="I72" s="115"/>
      <c r="J72" s="115"/>
      <c r="K72" s="116"/>
      <c r="L72" s="112"/>
      <c r="M72" s="15" t="str">
        <f>IF(F72=G72+H72+I72,"","грешка")</f>
        <v/>
      </c>
      <c r="N72" s="15" t="str">
        <f>IF(J72=D72+E72-F72,"","грешка")</f>
        <v/>
      </c>
      <c r="O72" s="15" t="str">
        <f>IF(J72&lt;K72,"грешка","")</f>
        <v/>
      </c>
    </row>
    <row r="73" spans="1:15" ht="15.75" x14ac:dyDescent="0.25">
      <c r="A73" s="112"/>
      <c r="B73" s="117" t="s">
        <v>129</v>
      </c>
      <c r="C73" s="56" t="s">
        <v>64</v>
      </c>
      <c r="D73" s="118"/>
      <c r="E73" s="119"/>
      <c r="F73" s="119"/>
      <c r="G73" s="119"/>
      <c r="H73" s="119"/>
      <c r="I73" s="119"/>
      <c r="J73" s="119"/>
      <c r="K73" s="120"/>
      <c r="L73" s="112"/>
      <c r="M73" s="15" t="str">
        <f t="shared" ref="M73:M97" si="20">IF(F73=G73+H73+I73,"","грешка")</f>
        <v/>
      </c>
      <c r="N73" s="15" t="str">
        <f t="shared" ref="N73:N97" si="21">IF(J73=D73+E73-F73,"","грешка")</f>
        <v/>
      </c>
      <c r="O73" s="15" t="str">
        <f t="shared" ref="O73:O97" si="22">IF(J73&lt;K73,"грешка","")</f>
        <v/>
      </c>
    </row>
    <row r="74" spans="1:15" ht="15.75" x14ac:dyDescent="0.25">
      <c r="A74" s="112"/>
      <c r="B74" s="121" t="s">
        <v>130</v>
      </c>
      <c r="C74" s="56" t="s">
        <v>65</v>
      </c>
      <c r="D74" s="118"/>
      <c r="E74" s="119"/>
      <c r="F74" s="119"/>
      <c r="G74" s="119"/>
      <c r="H74" s="119"/>
      <c r="I74" s="119"/>
      <c r="J74" s="119"/>
      <c r="K74" s="120"/>
      <c r="L74" s="112"/>
      <c r="M74" s="15" t="str">
        <f t="shared" si="20"/>
        <v/>
      </c>
      <c r="N74" s="15" t="str">
        <f t="shared" si="21"/>
        <v/>
      </c>
      <c r="O74" s="15" t="str">
        <f t="shared" si="22"/>
        <v/>
      </c>
    </row>
    <row r="75" spans="1:15" ht="15.75" x14ac:dyDescent="0.25">
      <c r="A75" s="112"/>
      <c r="B75" s="121" t="s">
        <v>131</v>
      </c>
      <c r="C75" s="56" t="s">
        <v>66</v>
      </c>
      <c r="D75" s="118"/>
      <c r="E75" s="119"/>
      <c r="F75" s="119"/>
      <c r="G75" s="119"/>
      <c r="H75" s="119"/>
      <c r="I75" s="119"/>
      <c r="J75" s="119"/>
      <c r="K75" s="120"/>
      <c r="L75" s="112"/>
      <c r="M75" s="15" t="str">
        <f t="shared" si="20"/>
        <v/>
      </c>
      <c r="N75" s="15" t="str">
        <f t="shared" si="21"/>
        <v/>
      </c>
      <c r="O75" s="15" t="str">
        <f t="shared" si="22"/>
        <v/>
      </c>
    </row>
    <row r="76" spans="1:15" ht="15.75" x14ac:dyDescent="0.25">
      <c r="A76" s="112"/>
      <c r="B76" s="121" t="s">
        <v>132</v>
      </c>
      <c r="C76" s="56" t="s">
        <v>67</v>
      </c>
      <c r="D76" s="118"/>
      <c r="E76" s="119"/>
      <c r="F76" s="119"/>
      <c r="G76" s="119"/>
      <c r="H76" s="119"/>
      <c r="I76" s="119"/>
      <c r="J76" s="119"/>
      <c r="K76" s="120"/>
      <c r="L76" s="112"/>
      <c r="M76" s="15" t="str">
        <f t="shared" si="20"/>
        <v/>
      </c>
      <c r="N76" s="15" t="str">
        <f t="shared" si="21"/>
        <v/>
      </c>
      <c r="O76" s="15" t="str">
        <f t="shared" si="22"/>
        <v/>
      </c>
    </row>
    <row r="77" spans="1:15" ht="15.75" x14ac:dyDescent="0.25">
      <c r="A77" s="112"/>
      <c r="B77" s="117" t="s">
        <v>133</v>
      </c>
      <c r="C77" s="56" t="s">
        <v>68</v>
      </c>
      <c r="D77" s="118"/>
      <c r="E77" s="119"/>
      <c r="F77" s="119"/>
      <c r="G77" s="119"/>
      <c r="H77" s="119"/>
      <c r="I77" s="119"/>
      <c r="J77" s="119"/>
      <c r="K77" s="120"/>
      <c r="L77" s="112"/>
      <c r="M77" s="15" t="str">
        <f t="shared" si="20"/>
        <v/>
      </c>
      <c r="N77" s="15" t="str">
        <f t="shared" si="21"/>
        <v/>
      </c>
      <c r="O77" s="15" t="str">
        <f t="shared" si="22"/>
        <v/>
      </c>
    </row>
    <row r="78" spans="1:15" ht="30.75" x14ac:dyDescent="0.25">
      <c r="A78" s="112"/>
      <c r="B78" s="122" t="s">
        <v>134</v>
      </c>
      <c r="C78" s="56" t="s">
        <v>69</v>
      </c>
      <c r="D78" s="118"/>
      <c r="E78" s="119"/>
      <c r="F78" s="119"/>
      <c r="G78" s="119"/>
      <c r="H78" s="119"/>
      <c r="I78" s="119"/>
      <c r="J78" s="119"/>
      <c r="K78" s="120"/>
      <c r="L78" s="112"/>
      <c r="M78" s="15" t="str">
        <f t="shared" si="20"/>
        <v/>
      </c>
      <c r="N78" s="15" t="str">
        <f t="shared" si="21"/>
        <v/>
      </c>
      <c r="O78" s="15" t="str">
        <f t="shared" si="22"/>
        <v/>
      </c>
    </row>
    <row r="79" spans="1:15" ht="15.75" x14ac:dyDescent="0.25">
      <c r="A79" s="112"/>
      <c r="B79" s="117" t="s">
        <v>135</v>
      </c>
      <c r="C79" s="56" t="s">
        <v>70</v>
      </c>
      <c r="D79" s="118"/>
      <c r="E79" s="119"/>
      <c r="F79" s="119"/>
      <c r="G79" s="119"/>
      <c r="H79" s="119"/>
      <c r="I79" s="119"/>
      <c r="J79" s="119"/>
      <c r="K79" s="120"/>
      <c r="L79" s="112"/>
      <c r="M79" s="15" t="str">
        <f t="shared" si="20"/>
        <v/>
      </c>
      <c r="N79" s="15" t="str">
        <f t="shared" si="21"/>
        <v/>
      </c>
      <c r="O79" s="15" t="str">
        <f t="shared" si="22"/>
        <v/>
      </c>
    </row>
    <row r="80" spans="1:15" ht="15.75" x14ac:dyDescent="0.25">
      <c r="A80" s="112"/>
      <c r="B80" s="121" t="s">
        <v>136</v>
      </c>
      <c r="C80" s="56" t="s">
        <v>71</v>
      </c>
      <c r="D80" s="118"/>
      <c r="E80" s="119"/>
      <c r="F80" s="119"/>
      <c r="G80" s="119"/>
      <c r="H80" s="119"/>
      <c r="I80" s="119"/>
      <c r="J80" s="119"/>
      <c r="K80" s="120"/>
      <c r="L80" s="112"/>
      <c r="M80" s="15" t="str">
        <f t="shared" si="20"/>
        <v/>
      </c>
      <c r="N80" s="15" t="str">
        <f t="shared" si="21"/>
        <v/>
      </c>
      <c r="O80" s="15" t="str">
        <f t="shared" si="22"/>
        <v/>
      </c>
    </row>
    <row r="81" spans="1:15" ht="30.75" x14ac:dyDescent="0.25">
      <c r="A81" s="112"/>
      <c r="B81" s="122" t="s">
        <v>137</v>
      </c>
      <c r="C81" s="56" t="s">
        <v>72</v>
      </c>
      <c r="D81" s="118"/>
      <c r="E81" s="119"/>
      <c r="F81" s="119"/>
      <c r="G81" s="119"/>
      <c r="H81" s="119"/>
      <c r="I81" s="119"/>
      <c r="J81" s="119"/>
      <c r="K81" s="120"/>
      <c r="L81" s="112"/>
      <c r="M81" s="15" t="str">
        <f t="shared" si="20"/>
        <v/>
      </c>
      <c r="N81" s="15" t="str">
        <f t="shared" si="21"/>
        <v/>
      </c>
      <c r="O81" s="15" t="str">
        <f t="shared" si="22"/>
        <v/>
      </c>
    </row>
    <row r="82" spans="1:15" ht="30.75" x14ac:dyDescent="0.25">
      <c r="A82" s="112"/>
      <c r="B82" s="122" t="s">
        <v>138</v>
      </c>
      <c r="C82" s="56" t="s">
        <v>73</v>
      </c>
      <c r="D82" s="118"/>
      <c r="E82" s="119"/>
      <c r="F82" s="119"/>
      <c r="G82" s="119"/>
      <c r="H82" s="119"/>
      <c r="I82" s="119"/>
      <c r="J82" s="119"/>
      <c r="K82" s="120"/>
      <c r="L82" s="112"/>
      <c r="M82" s="15" t="str">
        <f t="shared" si="20"/>
        <v/>
      </c>
      <c r="N82" s="15" t="str">
        <f t="shared" si="21"/>
        <v/>
      </c>
      <c r="O82" s="15" t="str">
        <f t="shared" si="22"/>
        <v/>
      </c>
    </row>
    <row r="83" spans="1:15" ht="60.75" x14ac:dyDescent="0.25">
      <c r="A83" s="112"/>
      <c r="B83" s="123" t="s">
        <v>139</v>
      </c>
      <c r="C83" s="56" t="s">
        <v>74</v>
      </c>
      <c r="D83" s="118"/>
      <c r="E83" s="119"/>
      <c r="F83" s="119"/>
      <c r="G83" s="119"/>
      <c r="H83" s="119"/>
      <c r="I83" s="119"/>
      <c r="J83" s="119"/>
      <c r="K83" s="120"/>
      <c r="L83" s="112"/>
      <c r="M83" s="15" t="str">
        <f t="shared" si="20"/>
        <v/>
      </c>
      <c r="N83" s="15" t="str">
        <f t="shared" si="21"/>
        <v/>
      </c>
      <c r="O83" s="15" t="str">
        <f t="shared" si="22"/>
        <v/>
      </c>
    </row>
    <row r="84" spans="1:15" ht="15.75" x14ac:dyDescent="0.25">
      <c r="A84" s="112"/>
      <c r="B84" s="117" t="s">
        <v>140</v>
      </c>
      <c r="C84" s="56" t="s">
        <v>75</v>
      </c>
      <c r="D84" s="118"/>
      <c r="E84" s="119"/>
      <c r="F84" s="119"/>
      <c r="G84" s="119"/>
      <c r="H84" s="119"/>
      <c r="I84" s="119"/>
      <c r="J84" s="119"/>
      <c r="K84" s="120"/>
      <c r="L84" s="112"/>
      <c r="M84" s="15" t="str">
        <f t="shared" si="20"/>
        <v/>
      </c>
      <c r="N84" s="15" t="str">
        <f t="shared" si="21"/>
        <v/>
      </c>
      <c r="O84" s="15" t="str">
        <f t="shared" si="22"/>
        <v/>
      </c>
    </row>
    <row r="85" spans="1:15" ht="15.75" x14ac:dyDescent="0.25">
      <c r="A85" s="112"/>
      <c r="B85" s="121" t="s">
        <v>141</v>
      </c>
      <c r="C85" s="56" t="s">
        <v>76</v>
      </c>
      <c r="D85" s="118"/>
      <c r="E85" s="119"/>
      <c r="F85" s="119"/>
      <c r="G85" s="119"/>
      <c r="H85" s="119"/>
      <c r="I85" s="119"/>
      <c r="J85" s="119"/>
      <c r="K85" s="120"/>
      <c r="L85" s="112"/>
      <c r="M85" s="15" t="str">
        <f t="shared" si="20"/>
        <v/>
      </c>
      <c r="N85" s="15" t="str">
        <f t="shared" si="21"/>
        <v/>
      </c>
      <c r="O85" s="15" t="str">
        <f t="shared" si="22"/>
        <v/>
      </c>
    </row>
    <row r="86" spans="1:15" ht="15.75" x14ac:dyDescent="0.25">
      <c r="A86" s="112"/>
      <c r="B86" s="124" t="s">
        <v>142</v>
      </c>
      <c r="C86" s="56" t="s">
        <v>77</v>
      </c>
      <c r="D86" s="118"/>
      <c r="E86" s="119"/>
      <c r="F86" s="119"/>
      <c r="G86" s="119"/>
      <c r="H86" s="119"/>
      <c r="I86" s="119"/>
      <c r="J86" s="119"/>
      <c r="K86" s="120"/>
      <c r="L86" s="112"/>
      <c r="M86" s="15" t="str">
        <f t="shared" si="20"/>
        <v/>
      </c>
      <c r="N86" s="15" t="str">
        <f t="shared" si="21"/>
        <v/>
      </c>
      <c r="O86" s="15" t="str">
        <f t="shared" si="22"/>
        <v/>
      </c>
    </row>
    <row r="87" spans="1:15" ht="45.75" x14ac:dyDescent="0.25">
      <c r="A87" s="112"/>
      <c r="B87" s="123" t="s">
        <v>143</v>
      </c>
      <c r="C87" s="56" t="s">
        <v>78</v>
      </c>
      <c r="D87" s="118"/>
      <c r="E87" s="119"/>
      <c r="F87" s="119"/>
      <c r="G87" s="119"/>
      <c r="H87" s="119"/>
      <c r="I87" s="119"/>
      <c r="J87" s="119"/>
      <c r="K87" s="120"/>
      <c r="L87" s="112"/>
      <c r="M87" s="15" t="str">
        <f t="shared" si="20"/>
        <v/>
      </c>
      <c r="N87" s="15" t="str">
        <f t="shared" si="21"/>
        <v/>
      </c>
      <c r="O87" s="15" t="str">
        <f t="shared" si="22"/>
        <v/>
      </c>
    </row>
    <row r="88" spans="1:15" ht="15.75" x14ac:dyDescent="0.25">
      <c r="A88" s="112"/>
      <c r="B88" s="121" t="s">
        <v>144</v>
      </c>
      <c r="C88" s="56" t="s">
        <v>79</v>
      </c>
      <c r="D88" s="118"/>
      <c r="E88" s="119"/>
      <c r="F88" s="119"/>
      <c r="G88" s="119"/>
      <c r="H88" s="119"/>
      <c r="I88" s="119"/>
      <c r="J88" s="119"/>
      <c r="K88" s="120"/>
      <c r="L88" s="112"/>
      <c r="M88" s="15" t="str">
        <f t="shared" si="20"/>
        <v/>
      </c>
      <c r="N88" s="15" t="str">
        <f t="shared" si="21"/>
        <v/>
      </c>
      <c r="O88" s="15" t="str">
        <f t="shared" si="22"/>
        <v/>
      </c>
    </row>
    <row r="89" spans="1:15" ht="15.75" x14ac:dyDescent="0.25">
      <c r="A89" s="112"/>
      <c r="B89" s="117" t="s">
        <v>145</v>
      </c>
      <c r="C89" s="56" t="s">
        <v>80</v>
      </c>
      <c r="D89" s="118"/>
      <c r="E89" s="119"/>
      <c r="F89" s="119"/>
      <c r="G89" s="119"/>
      <c r="H89" s="119"/>
      <c r="I89" s="119"/>
      <c r="J89" s="119"/>
      <c r="K89" s="120"/>
      <c r="L89" s="112"/>
      <c r="M89" s="15" t="str">
        <f t="shared" si="20"/>
        <v/>
      </c>
      <c r="N89" s="15" t="str">
        <f t="shared" si="21"/>
        <v/>
      </c>
      <c r="O89" s="15" t="str">
        <f t="shared" si="22"/>
        <v/>
      </c>
    </row>
    <row r="90" spans="1:15" ht="15.75" x14ac:dyDescent="0.25">
      <c r="A90" s="112"/>
      <c r="B90" s="121" t="s">
        <v>146</v>
      </c>
      <c r="C90" s="56" t="s">
        <v>81</v>
      </c>
      <c r="D90" s="118"/>
      <c r="E90" s="119"/>
      <c r="F90" s="119"/>
      <c r="G90" s="119"/>
      <c r="H90" s="119"/>
      <c r="I90" s="119"/>
      <c r="J90" s="119"/>
      <c r="K90" s="120"/>
      <c r="L90" s="112"/>
      <c r="M90" s="15" t="str">
        <f t="shared" si="20"/>
        <v/>
      </c>
      <c r="N90" s="15" t="str">
        <f t="shared" si="21"/>
        <v/>
      </c>
      <c r="O90" s="15" t="str">
        <f t="shared" si="22"/>
        <v/>
      </c>
    </row>
    <row r="91" spans="1:15" ht="15.75" x14ac:dyDescent="0.25">
      <c r="A91" s="112"/>
      <c r="B91" s="121" t="s">
        <v>147</v>
      </c>
      <c r="C91" s="56" t="s">
        <v>82</v>
      </c>
      <c r="D91" s="118"/>
      <c r="E91" s="119"/>
      <c r="F91" s="119"/>
      <c r="G91" s="119"/>
      <c r="H91" s="119"/>
      <c r="I91" s="119"/>
      <c r="J91" s="119"/>
      <c r="K91" s="120"/>
      <c r="L91" s="112"/>
      <c r="M91" s="15" t="str">
        <f t="shared" si="20"/>
        <v/>
      </c>
      <c r="N91" s="15" t="str">
        <f t="shared" si="21"/>
        <v/>
      </c>
      <c r="O91" s="15" t="str">
        <f t="shared" si="22"/>
        <v/>
      </c>
    </row>
    <row r="92" spans="1:15" ht="15.75" x14ac:dyDescent="0.25">
      <c r="A92" s="112"/>
      <c r="B92" s="117" t="s">
        <v>148</v>
      </c>
      <c r="C92" s="56" t="s">
        <v>83</v>
      </c>
      <c r="D92" s="118"/>
      <c r="E92" s="119"/>
      <c r="F92" s="119"/>
      <c r="G92" s="119"/>
      <c r="H92" s="119"/>
      <c r="I92" s="119"/>
      <c r="J92" s="119"/>
      <c r="K92" s="120"/>
      <c r="L92" s="112"/>
      <c r="M92" s="15" t="str">
        <f t="shared" si="20"/>
        <v/>
      </c>
      <c r="N92" s="15" t="str">
        <f t="shared" si="21"/>
        <v/>
      </c>
      <c r="O92" s="15" t="str">
        <f t="shared" si="22"/>
        <v/>
      </c>
    </row>
    <row r="93" spans="1:15" ht="15.75" x14ac:dyDescent="0.25">
      <c r="A93" s="112"/>
      <c r="B93" s="117" t="s">
        <v>149</v>
      </c>
      <c r="C93" s="56" t="s">
        <v>84</v>
      </c>
      <c r="D93" s="118"/>
      <c r="E93" s="119"/>
      <c r="F93" s="119"/>
      <c r="G93" s="119"/>
      <c r="H93" s="119"/>
      <c r="I93" s="119"/>
      <c r="J93" s="119"/>
      <c r="K93" s="120"/>
      <c r="L93" s="112"/>
      <c r="M93" s="15" t="str">
        <f t="shared" si="20"/>
        <v/>
      </c>
      <c r="N93" s="15" t="str">
        <f t="shared" si="21"/>
        <v/>
      </c>
      <c r="O93" s="15" t="str">
        <f t="shared" si="22"/>
        <v/>
      </c>
    </row>
    <row r="94" spans="1:15" ht="15.75" x14ac:dyDescent="0.25">
      <c r="A94" s="112"/>
      <c r="B94" s="121" t="s">
        <v>150</v>
      </c>
      <c r="C94" s="56" t="s">
        <v>85</v>
      </c>
      <c r="D94" s="118"/>
      <c r="E94" s="119"/>
      <c r="F94" s="119"/>
      <c r="G94" s="119"/>
      <c r="H94" s="119"/>
      <c r="I94" s="119"/>
      <c r="J94" s="119"/>
      <c r="K94" s="120"/>
      <c r="L94" s="112"/>
      <c r="M94" s="15" t="str">
        <f t="shared" si="20"/>
        <v/>
      </c>
      <c r="N94" s="15" t="str">
        <f t="shared" si="21"/>
        <v/>
      </c>
      <c r="O94" s="15" t="str">
        <f t="shared" si="22"/>
        <v/>
      </c>
    </row>
    <row r="95" spans="1:15" ht="30.75" x14ac:dyDescent="0.25">
      <c r="A95" s="112"/>
      <c r="B95" s="123" t="s">
        <v>151</v>
      </c>
      <c r="C95" s="56" t="s">
        <v>86</v>
      </c>
      <c r="D95" s="118"/>
      <c r="E95" s="119"/>
      <c r="F95" s="119"/>
      <c r="G95" s="119"/>
      <c r="H95" s="119"/>
      <c r="I95" s="119"/>
      <c r="J95" s="119"/>
      <c r="K95" s="120"/>
      <c r="L95" s="112"/>
      <c r="M95" s="15" t="str">
        <f t="shared" si="20"/>
        <v/>
      </c>
      <c r="N95" s="15" t="str">
        <f t="shared" si="21"/>
        <v/>
      </c>
      <c r="O95" s="15" t="str">
        <f t="shared" si="22"/>
        <v/>
      </c>
    </row>
    <row r="96" spans="1:15" ht="30.75" x14ac:dyDescent="0.25">
      <c r="A96" s="112"/>
      <c r="B96" s="123" t="s">
        <v>152</v>
      </c>
      <c r="C96" s="56" t="s">
        <v>87</v>
      </c>
      <c r="D96" s="118"/>
      <c r="E96" s="119"/>
      <c r="F96" s="119"/>
      <c r="G96" s="119"/>
      <c r="H96" s="119"/>
      <c r="I96" s="119"/>
      <c r="J96" s="119"/>
      <c r="K96" s="120"/>
      <c r="L96" s="112"/>
      <c r="M96" s="15" t="str">
        <f t="shared" si="20"/>
        <v/>
      </c>
      <c r="N96" s="15" t="str">
        <f t="shared" si="21"/>
        <v/>
      </c>
      <c r="O96" s="15" t="str">
        <f t="shared" si="22"/>
        <v/>
      </c>
    </row>
    <row r="97" spans="1:15" ht="16.5" thickBot="1" x14ac:dyDescent="0.3">
      <c r="A97" s="112"/>
      <c r="B97" s="125" t="s">
        <v>153</v>
      </c>
      <c r="C97" s="10" t="s">
        <v>88</v>
      </c>
      <c r="D97" s="126"/>
      <c r="E97" s="127"/>
      <c r="F97" s="127"/>
      <c r="G97" s="127"/>
      <c r="H97" s="127"/>
      <c r="I97" s="127"/>
      <c r="J97" s="127"/>
      <c r="K97" s="128"/>
      <c r="L97" s="112"/>
      <c r="M97" s="15" t="str">
        <f t="shared" si="20"/>
        <v/>
      </c>
      <c r="N97" s="15" t="str">
        <f t="shared" si="21"/>
        <v/>
      </c>
      <c r="O97" s="15" t="str">
        <f t="shared" si="22"/>
        <v/>
      </c>
    </row>
    <row r="98" spans="1:15" x14ac:dyDescent="0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1:15" ht="15.75" x14ac:dyDescent="0.25">
      <c r="A99" s="5" t="s">
        <v>89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55"/>
    </row>
    <row r="100" spans="1:15" ht="44.25" x14ac:dyDescent="0.25">
      <c r="A100" s="5"/>
      <c r="B100" s="129" t="s">
        <v>154</v>
      </c>
      <c r="C100" s="12"/>
      <c r="D100" s="15" t="str">
        <f>IF(D72=D73+D77+D79+D83+D84+D87+D89+D92+D93+D95+D96+D97,"","грешка")</f>
        <v/>
      </c>
      <c r="E100" s="15" t="str">
        <f t="shared" ref="E100:K100" si="23">IF(E72=E73+E77+E79+E83+E84+E87+E89+E92+E93+E95+E96+E97,"","грешка")</f>
        <v/>
      </c>
      <c r="F100" s="15" t="str">
        <f t="shared" si="23"/>
        <v/>
      </c>
      <c r="G100" s="15" t="str">
        <f t="shared" si="23"/>
        <v/>
      </c>
      <c r="H100" s="15" t="str">
        <f t="shared" si="23"/>
        <v/>
      </c>
      <c r="I100" s="15" t="str">
        <f t="shared" si="23"/>
        <v/>
      </c>
      <c r="J100" s="15" t="str">
        <f t="shared" si="23"/>
        <v/>
      </c>
      <c r="K100" s="15" t="str">
        <f t="shared" si="23"/>
        <v/>
      </c>
      <c r="L100" s="3"/>
      <c r="M100" s="3"/>
      <c r="N100" s="3"/>
      <c r="O100" s="55"/>
    </row>
    <row r="101" spans="1:15" ht="15.75" x14ac:dyDescent="0.25">
      <c r="A101" s="5"/>
      <c r="B101" s="11" t="s">
        <v>155</v>
      </c>
      <c r="C101" s="12"/>
      <c r="D101" s="13" t="str">
        <f>IF(D73&lt;SUM(D74:D76),"грешка","")</f>
        <v/>
      </c>
      <c r="E101" s="13" t="str">
        <f t="shared" ref="E101:K101" si="24">IF(E73&lt;SUM(E74:E76),"грешка","")</f>
        <v/>
      </c>
      <c r="F101" s="13" t="str">
        <f t="shared" si="24"/>
        <v/>
      </c>
      <c r="G101" s="13" t="str">
        <f t="shared" si="24"/>
        <v/>
      </c>
      <c r="H101" s="13" t="str">
        <f t="shared" si="24"/>
        <v/>
      </c>
      <c r="I101" s="13" t="str">
        <f t="shared" si="24"/>
        <v/>
      </c>
      <c r="J101" s="13" t="str">
        <f t="shared" si="24"/>
        <v/>
      </c>
      <c r="K101" s="13" t="str">
        <f t="shared" si="24"/>
        <v/>
      </c>
      <c r="L101" s="3"/>
      <c r="M101" s="3"/>
      <c r="N101" s="3"/>
      <c r="O101" s="55"/>
    </row>
    <row r="102" spans="1:15" ht="15.75" x14ac:dyDescent="0.25">
      <c r="A102" s="5"/>
      <c r="B102" s="11" t="s">
        <v>156</v>
      </c>
      <c r="C102" s="12"/>
      <c r="D102" s="15" t="str">
        <f>IF(D77&lt;D78,"грешка","")</f>
        <v/>
      </c>
      <c r="E102" s="15" t="str">
        <f t="shared" ref="E102:K102" si="25">IF(E77&lt;E78,"грешка","")</f>
        <v/>
      </c>
      <c r="F102" s="15" t="str">
        <f t="shared" si="25"/>
        <v/>
      </c>
      <c r="G102" s="15" t="str">
        <f t="shared" si="25"/>
        <v/>
      </c>
      <c r="H102" s="15" t="str">
        <f t="shared" si="25"/>
        <v/>
      </c>
      <c r="I102" s="15" t="str">
        <f t="shared" si="25"/>
        <v/>
      </c>
      <c r="J102" s="15" t="str">
        <f t="shared" si="25"/>
        <v/>
      </c>
      <c r="K102" s="15" t="str">
        <f t="shared" si="25"/>
        <v/>
      </c>
      <c r="L102" s="3"/>
      <c r="M102" s="3"/>
      <c r="N102" s="3"/>
      <c r="O102" s="55"/>
    </row>
    <row r="103" spans="1:15" ht="15.75" x14ac:dyDescent="0.25">
      <c r="A103" s="5"/>
      <c r="B103" s="11" t="s">
        <v>157</v>
      </c>
      <c r="C103" s="12"/>
      <c r="D103" s="13" t="str">
        <f>IF(D79&lt;SUM(D80:D82),"грешка","")</f>
        <v/>
      </c>
      <c r="E103" s="13" t="str">
        <f t="shared" ref="E103:K103" si="26">IF(E79&lt;SUM(E80:E82),"грешка","")</f>
        <v/>
      </c>
      <c r="F103" s="13" t="str">
        <f t="shared" si="26"/>
        <v/>
      </c>
      <c r="G103" s="13" t="str">
        <f t="shared" si="26"/>
        <v/>
      </c>
      <c r="H103" s="13" t="str">
        <f t="shared" si="26"/>
        <v/>
      </c>
      <c r="I103" s="13" t="str">
        <f t="shared" si="26"/>
        <v/>
      </c>
      <c r="J103" s="13" t="str">
        <f t="shared" si="26"/>
        <v/>
      </c>
      <c r="K103" s="13" t="str">
        <f t="shared" si="26"/>
        <v/>
      </c>
      <c r="L103" s="3"/>
      <c r="M103" s="3"/>
      <c r="N103" s="3"/>
      <c r="O103" s="55"/>
    </row>
    <row r="104" spans="1:15" ht="15.75" x14ac:dyDescent="0.25">
      <c r="A104" s="5"/>
      <c r="B104" s="11" t="s">
        <v>158</v>
      </c>
      <c r="C104" s="12"/>
      <c r="D104" s="13" t="str">
        <f>IF(D84&lt;SUM(D85:D86),"грешка","")</f>
        <v/>
      </c>
      <c r="E104" s="13" t="str">
        <f t="shared" ref="E104:K104" si="27">IF(E84&lt;SUM(E85:E86),"грешка","")</f>
        <v/>
      </c>
      <c r="F104" s="13" t="str">
        <f t="shared" si="27"/>
        <v/>
      </c>
      <c r="G104" s="13" t="str">
        <f t="shared" si="27"/>
        <v/>
      </c>
      <c r="H104" s="13" t="str">
        <f t="shared" si="27"/>
        <v/>
      </c>
      <c r="I104" s="13" t="str">
        <f t="shared" si="27"/>
        <v/>
      </c>
      <c r="J104" s="13" t="str">
        <f t="shared" si="27"/>
        <v/>
      </c>
      <c r="K104" s="13" t="str">
        <f t="shared" si="27"/>
        <v/>
      </c>
      <c r="L104" s="3"/>
      <c r="M104" s="3"/>
      <c r="N104" s="3"/>
      <c r="O104" s="55"/>
    </row>
    <row r="105" spans="1:15" ht="15.75" x14ac:dyDescent="0.25">
      <c r="A105" s="5"/>
      <c r="B105" s="11" t="s">
        <v>159</v>
      </c>
      <c r="C105" s="12"/>
      <c r="D105" s="15" t="str">
        <f>IF(D87&lt;D88,"грешка","")</f>
        <v/>
      </c>
      <c r="E105" s="15" t="str">
        <f t="shared" ref="E105:K105" si="28">IF(E87&lt;E88,"грешка","")</f>
        <v/>
      </c>
      <c r="F105" s="15" t="str">
        <f t="shared" si="28"/>
        <v/>
      </c>
      <c r="G105" s="15" t="str">
        <f t="shared" si="28"/>
        <v/>
      </c>
      <c r="H105" s="15" t="str">
        <f t="shared" si="28"/>
        <v/>
      </c>
      <c r="I105" s="15" t="str">
        <f t="shared" si="28"/>
        <v/>
      </c>
      <c r="J105" s="15" t="str">
        <f t="shared" si="28"/>
        <v/>
      </c>
      <c r="K105" s="15" t="str">
        <f t="shared" si="28"/>
        <v/>
      </c>
      <c r="L105" s="3"/>
      <c r="M105" s="3"/>
      <c r="N105" s="3"/>
      <c r="O105" s="55"/>
    </row>
    <row r="106" spans="1:15" ht="15.75" x14ac:dyDescent="0.25">
      <c r="A106" s="5"/>
      <c r="B106" s="11" t="s">
        <v>160</v>
      </c>
      <c r="C106" s="12"/>
      <c r="D106" s="13" t="str">
        <f>IF(D89&lt;SUM(D90:D91),"грешка","")</f>
        <v/>
      </c>
      <c r="E106" s="13" t="str">
        <f t="shared" ref="E106:K106" si="29">IF(E89&lt;SUM(E90:E91),"грешка","")</f>
        <v/>
      </c>
      <c r="F106" s="13" t="str">
        <f t="shared" si="29"/>
        <v/>
      </c>
      <c r="G106" s="13" t="str">
        <f t="shared" si="29"/>
        <v/>
      </c>
      <c r="H106" s="13" t="str">
        <f t="shared" si="29"/>
        <v/>
      </c>
      <c r="I106" s="13" t="str">
        <f t="shared" si="29"/>
        <v/>
      </c>
      <c r="J106" s="13" t="str">
        <f t="shared" si="29"/>
        <v/>
      </c>
      <c r="K106" s="13" t="str">
        <f t="shared" si="29"/>
        <v/>
      </c>
      <c r="L106" s="3"/>
      <c r="M106" s="3"/>
      <c r="N106" s="3"/>
      <c r="O106" s="55"/>
    </row>
    <row r="107" spans="1:15" ht="15.75" x14ac:dyDescent="0.25">
      <c r="A107" s="5"/>
      <c r="B107" s="11" t="s">
        <v>161</v>
      </c>
      <c r="C107" s="12"/>
      <c r="D107" s="15" t="str">
        <f>IF(D93&lt;D94,"грешка","")</f>
        <v/>
      </c>
      <c r="E107" s="15" t="str">
        <f t="shared" ref="E107:K107" si="30">IF(E93&lt;E94,"грешка","")</f>
        <v/>
      </c>
      <c r="F107" s="15" t="str">
        <f t="shared" si="30"/>
        <v/>
      </c>
      <c r="G107" s="15" t="str">
        <f t="shared" si="30"/>
        <v/>
      </c>
      <c r="H107" s="15" t="str">
        <f t="shared" si="30"/>
        <v/>
      </c>
      <c r="I107" s="15" t="str">
        <f t="shared" si="30"/>
        <v/>
      </c>
      <c r="J107" s="15" t="str">
        <f t="shared" si="30"/>
        <v/>
      </c>
      <c r="K107" s="15" t="str">
        <f t="shared" si="30"/>
        <v/>
      </c>
      <c r="L107" s="3"/>
      <c r="M107" s="3"/>
      <c r="N107" s="3"/>
      <c r="O107" s="55"/>
    </row>
    <row r="109" spans="1:15" ht="15.75" x14ac:dyDescent="0.25">
      <c r="A109" s="1"/>
      <c r="B109" s="2" t="s">
        <v>163</v>
      </c>
      <c r="C109" s="3"/>
      <c r="D109" s="3"/>
    </row>
    <row r="110" spans="1:15" ht="15.75" x14ac:dyDescent="0.25">
      <c r="A110" s="4">
        <v>15</v>
      </c>
      <c r="B110" s="5" t="s">
        <v>164</v>
      </c>
      <c r="C110" s="5"/>
      <c r="D110" s="3"/>
    </row>
    <row r="111" spans="1:15" ht="16.5" thickBot="1" x14ac:dyDescent="0.3">
      <c r="A111" s="5"/>
      <c r="B111" s="3"/>
      <c r="C111" s="3"/>
      <c r="D111" s="3"/>
    </row>
    <row r="112" spans="1:15" ht="31.5" thickBot="1" x14ac:dyDescent="0.3">
      <c r="A112" s="5"/>
      <c r="B112" s="134"/>
      <c r="C112" s="131" t="s">
        <v>62</v>
      </c>
      <c r="D112" s="135" t="s">
        <v>111</v>
      </c>
    </row>
    <row r="113" spans="1:9" ht="16.5" thickBot="1" x14ac:dyDescent="0.3">
      <c r="A113" s="5"/>
      <c r="B113" s="6" t="s">
        <v>26</v>
      </c>
      <c r="C113" s="6" t="s">
        <v>27</v>
      </c>
      <c r="D113" s="6">
        <v>1</v>
      </c>
    </row>
    <row r="114" spans="1:9" ht="15.75" x14ac:dyDescent="0.25">
      <c r="A114" s="5"/>
      <c r="B114" s="136" t="s">
        <v>165</v>
      </c>
      <c r="C114" s="56" t="s">
        <v>71</v>
      </c>
      <c r="D114" s="132"/>
    </row>
    <row r="115" spans="1:9" ht="15.75" x14ac:dyDescent="0.25">
      <c r="A115" s="5"/>
      <c r="B115" s="3"/>
      <c r="C115" s="3"/>
      <c r="D115" s="3"/>
    </row>
    <row r="117" spans="1:9" ht="15.75" x14ac:dyDescent="0.25">
      <c r="A117" s="1"/>
      <c r="B117" s="2" t="s">
        <v>163</v>
      </c>
      <c r="C117" s="3"/>
      <c r="D117" s="3"/>
    </row>
    <row r="118" spans="1:9" ht="15.75" x14ac:dyDescent="0.25">
      <c r="A118" s="4">
        <v>16</v>
      </c>
      <c r="B118" s="5" t="s">
        <v>166</v>
      </c>
      <c r="C118" s="5"/>
      <c r="D118" s="3"/>
    </row>
    <row r="119" spans="1:9" ht="16.5" thickBot="1" x14ac:dyDescent="0.3">
      <c r="A119" s="5"/>
      <c r="B119" s="3"/>
      <c r="C119" s="3"/>
      <c r="D119" s="3"/>
    </row>
    <row r="120" spans="1:9" ht="31.5" thickBot="1" x14ac:dyDescent="0.3">
      <c r="A120" s="5"/>
      <c r="B120" s="137"/>
      <c r="C120" s="131" t="s">
        <v>62</v>
      </c>
      <c r="D120" s="135" t="s">
        <v>167</v>
      </c>
    </row>
    <row r="121" spans="1:9" ht="16.5" thickBot="1" x14ac:dyDescent="0.3">
      <c r="A121" s="5"/>
      <c r="B121" s="6" t="s">
        <v>26</v>
      </c>
      <c r="C121" s="6" t="s">
        <v>27</v>
      </c>
      <c r="D121" s="6">
        <v>1</v>
      </c>
    </row>
    <row r="122" spans="1:9" ht="15.75" x14ac:dyDescent="0.25">
      <c r="A122" s="5"/>
      <c r="B122" s="136" t="s">
        <v>168</v>
      </c>
      <c r="C122" s="56" t="s">
        <v>66</v>
      </c>
      <c r="D122" s="138"/>
    </row>
    <row r="123" spans="1:9" ht="15.75" x14ac:dyDescent="0.25">
      <c r="A123" s="5"/>
      <c r="B123" s="3"/>
      <c r="C123" s="3"/>
      <c r="D123" s="3"/>
    </row>
    <row r="126" spans="1:9" ht="15.75" x14ac:dyDescent="0.25">
      <c r="A126" s="1"/>
      <c r="B126" s="2" t="s">
        <v>169</v>
      </c>
      <c r="C126" s="3"/>
      <c r="D126" s="3"/>
      <c r="E126" s="3"/>
      <c r="F126" s="3"/>
      <c r="G126" s="3"/>
      <c r="H126" s="3"/>
      <c r="I126" s="3"/>
    </row>
    <row r="127" spans="1:9" ht="15.75" x14ac:dyDescent="0.25">
      <c r="A127" s="4">
        <v>18</v>
      </c>
      <c r="B127" s="5" t="s">
        <v>170</v>
      </c>
      <c r="C127" s="5"/>
      <c r="D127" s="5"/>
      <c r="E127" s="5"/>
      <c r="F127" s="5"/>
      <c r="G127" s="5"/>
      <c r="H127" s="5"/>
      <c r="I127" s="5"/>
    </row>
    <row r="128" spans="1:9" ht="16.5" thickBot="1" x14ac:dyDescent="0.3">
      <c r="A128" s="5"/>
      <c r="B128" s="3"/>
      <c r="C128" s="3"/>
      <c r="D128" s="3"/>
      <c r="E128" s="3"/>
      <c r="F128" s="3"/>
      <c r="G128" s="5" t="s">
        <v>2</v>
      </c>
      <c r="H128" s="3"/>
      <c r="I128" s="3"/>
    </row>
    <row r="129" spans="1:9" ht="31.5" thickBot="1" x14ac:dyDescent="0.3">
      <c r="A129" s="5"/>
      <c r="B129" s="130"/>
      <c r="C129" s="131" t="s">
        <v>62</v>
      </c>
      <c r="D129" s="130" t="s">
        <v>94</v>
      </c>
      <c r="E129" s="130" t="s">
        <v>171</v>
      </c>
      <c r="F129" s="3"/>
      <c r="G129" s="78" t="s">
        <v>7</v>
      </c>
      <c r="H129" s="3"/>
      <c r="I129" s="3"/>
    </row>
    <row r="130" spans="1:9" ht="16.5" thickBot="1" x14ac:dyDescent="0.3">
      <c r="A130" s="5"/>
      <c r="B130" s="6" t="s">
        <v>26</v>
      </c>
      <c r="C130" s="6" t="s">
        <v>27</v>
      </c>
      <c r="D130" s="6">
        <v>1</v>
      </c>
      <c r="E130" s="6">
        <v>2</v>
      </c>
      <c r="F130" s="3"/>
      <c r="G130" s="19"/>
      <c r="H130" s="3"/>
      <c r="I130" s="3"/>
    </row>
    <row r="131" spans="1:9" ht="15.75" x14ac:dyDescent="0.25">
      <c r="A131" s="5"/>
      <c r="B131" s="133" t="s">
        <v>172</v>
      </c>
      <c r="C131" s="9" t="s">
        <v>63</v>
      </c>
      <c r="D131" s="84"/>
      <c r="E131" s="85"/>
      <c r="F131" s="3"/>
      <c r="G131" s="15" t="str">
        <f t="shared" ref="G131:G138" si="31">IF(D131&lt;E131,"грешка","")</f>
        <v/>
      </c>
      <c r="H131" s="3"/>
      <c r="I131" s="3"/>
    </row>
    <row r="132" spans="1:9" ht="15.75" x14ac:dyDescent="0.25">
      <c r="A132" s="5"/>
      <c r="B132" s="139" t="s">
        <v>173</v>
      </c>
      <c r="C132" s="56" t="s">
        <v>64</v>
      </c>
      <c r="D132" s="92"/>
      <c r="E132" s="93"/>
      <c r="F132" s="3"/>
      <c r="G132" s="15" t="str">
        <f t="shared" si="31"/>
        <v/>
      </c>
      <c r="H132" s="3"/>
      <c r="I132" s="3"/>
    </row>
    <row r="133" spans="1:9" ht="15.75" x14ac:dyDescent="0.25">
      <c r="A133" s="5"/>
      <c r="B133" s="140" t="s">
        <v>174</v>
      </c>
      <c r="C133" s="56" t="s">
        <v>65</v>
      </c>
      <c r="D133" s="92"/>
      <c r="E133" s="93"/>
      <c r="F133" s="3"/>
      <c r="G133" s="15" t="str">
        <f t="shared" si="31"/>
        <v/>
      </c>
      <c r="H133" s="3"/>
      <c r="I133" s="3"/>
    </row>
    <row r="134" spans="1:9" ht="15.75" x14ac:dyDescent="0.25">
      <c r="A134" s="5"/>
      <c r="B134" s="140" t="s">
        <v>175</v>
      </c>
      <c r="C134" s="56" t="s">
        <v>66</v>
      </c>
      <c r="D134" s="92"/>
      <c r="E134" s="93"/>
      <c r="F134" s="3"/>
      <c r="G134" s="15" t="str">
        <f t="shared" si="31"/>
        <v/>
      </c>
      <c r="H134" s="3"/>
      <c r="I134" s="3"/>
    </row>
    <row r="135" spans="1:9" ht="15.75" x14ac:dyDescent="0.25">
      <c r="A135" s="5"/>
      <c r="B135" s="140" t="s">
        <v>176</v>
      </c>
      <c r="C135" s="56" t="s">
        <v>67</v>
      </c>
      <c r="D135" s="92"/>
      <c r="E135" s="93"/>
      <c r="F135" s="3"/>
      <c r="G135" s="15" t="str">
        <f t="shared" si="31"/>
        <v/>
      </c>
      <c r="H135" s="3"/>
      <c r="I135" s="3"/>
    </row>
    <row r="136" spans="1:9" ht="15.75" x14ac:dyDescent="0.25">
      <c r="A136" s="5"/>
      <c r="B136" s="140" t="s">
        <v>177</v>
      </c>
      <c r="C136" s="56" t="s">
        <v>68</v>
      </c>
      <c r="D136" s="92"/>
      <c r="E136" s="93"/>
      <c r="F136" s="3"/>
      <c r="G136" s="15" t="str">
        <f t="shared" si="31"/>
        <v/>
      </c>
      <c r="H136" s="3"/>
      <c r="I136" s="3"/>
    </row>
    <row r="137" spans="1:9" ht="16.5" thickBot="1" x14ac:dyDescent="0.3">
      <c r="A137" s="5"/>
      <c r="B137" s="141" t="s">
        <v>162</v>
      </c>
      <c r="C137" s="10" t="s">
        <v>69</v>
      </c>
      <c r="D137" s="142"/>
      <c r="E137" s="143"/>
      <c r="F137" s="3"/>
      <c r="G137" s="15" t="str">
        <f t="shared" si="31"/>
        <v/>
      </c>
      <c r="H137" s="3"/>
      <c r="I137" s="3"/>
    </row>
    <row r="138" spans="1:9" ht="15.75" x14ac:dyDescent="0.25">
      <c r="A138" s="5"/>
      <c r="B138" s="3"/>
      <c r="C138" s="3"/>
      <c r="D138" s="3"/>
      <c r="E138" s="3"/>
      <c r="F138" s="3"/>
      <c r="G138" s="3" t="str">
        <f t="shared" si="31"/>
        <v/>
      </c>
      <c r="H138" s="3"/>
      <c r="I138" s="3"/>
    </row>
    <row r="139" spans="1:9" ht="15.75" x14ac:dyDescent="0.25">
      <c r="A139" s="5" t="s">
        <v>89</v>
      </c>
      <c r="B139" s="3"/>
      <c r="C139" s="3"/>
      <c r="D139" s="3"/>
      <c r="E139" s="3"/>
      <c r="F139" s="3"/>
      <c r="G139" s="3"/>
      <c r="H139" s="3"/>
      <c r="I139" s="3"/>
    </row>
    <row r="140" spans="1:9" ht="15.75" x14ac:dyDescent="0.25">
      <c r="A140" s="5"/>
      <c r="B140" s="11" t="s">
        <v>178</v>
      </c>
      <c r="C140" s="12"/>
      <c r="D140" s="13" t="str">
        <f>IF(D131=SUM(D132:D137),"","грешка")</f>
        <v/>
      </c>
      <c r="E140" s="13" t="str">
        <f>IF(E131=SUM(E132:E137),"","грешка")</f>
        <v/>
      </c>
      <c r="F140" s="3"/>
      <c r="G140" s="3"/>
      <c r="H140" s="3"/>
      <c r="I140" s="3"/>
    </row>
  </sheetData>
  <mergeCells count="45">
    <mergeCell ref="B1:D1"/>
    <mergeCell ref="B2:D2"/>
    <mergeCell ref="B3:D3"/>
    <mergeCell ref="B10:B14"/>
    <mergeCell ref="C10:C14"/>
    <mergeCell ref="D10:U10"/>
    <mergeCell ref="D11:D14"/>
    <mergeCell ref="E11:U11"/>
    <mergeCell ref="AD11:AD12"/>
    <mergeCell ref="E12:E14"/>
    <mergeCell ref="F12:F14"/>
    <mergeCell ref="G12:U12"/>
    <mergeCell ref="G13:I13"/>
    <mergeCell ref="J13:L13"/>
    <mergeCell ref="M13:O13"/>
    <mergeCell ref="P13:R13"/>
    <mergeCell ref="S13:U13"/>
    <mergeCell ref="X11:X12"/>
    <mergeCell ref="Y11:Y14"/>
    <mergeCell ref="Z11:Z12"/>
    <mergeCell ref="AA11:AA12"/>
    <mergeCell ref="AB11:AB12"/>
    <mergeCell ref="AC11:AC12"/>
    <mergeCell ref="W11:W12"/>
    <mergeCell ref="F69:F70"/>
    <mergeCell ref="G69:I69"/>
    <mergeCell ref="D45:D46"/>
    <mergeCell ref="E45:G45"/>
    <mergeCell ref="B55:B56"/>
    <mergeCell ref="C55:C56"/>
    <mergeCell ref="D55:E55"/>
    <mergeCell ref="B68:B70"/>
    <mergeCell ref="C68:C70"/>
    <mergeCell ref="D68:D70"/>
    <mergeCell ref="E68:E70"/>
    <mergeCell ref="F68:I68"/>
    <mergeCell ref="B44:B46"/>
    <mergeCell ref="C44:C46"/>
    <mergeCell ref="D44:G44"/>
    <mergeCell ref="H44:H46"/>
    <mergeCell ref="J68:J70"/>
    <mergeCell ref="K68:K70"/>
    <mergeCell ref="M68:M70"/>
    <mergeCell ref="N68:N70"/>
    <mergeCell ref="O68:O70"/>
  </mergeCells>
  <dataValidations count="1">
    <dataValidation type="whole" operator="greaterThanOrEqual" allowBlank="1" showInputMessage="1" showErrorMessage="1" error="Непозволена стойност или неправилно използване на клавиша &quot;space&quot;!" sqref="D48:H49 D58:E59 D72:K97 D131:E137 D114 D122 D16:U32">
      <formula1>0</formula1>
    </dataValidation>
  </dataValidations>
  <pageMargins left="0.7" right="0.7" top="0.75" bottom="0.75" header="0.3" footer="0.3"/>
  <pageSetup orientation="portrait" verticalDpi="0" r:id="rId1"/>
  <ignoredErrors>
    <ignoredError sqref="K48:K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N21" sqref="N21"/>
    </sheetView>
  </sheetViews>
  <sheetFormatPr defaultRowHeight="15" x14ac:dyDescent="0.25"/>
  <cols>
    <col min="2" max="2" width="31" customWidth="1"/>
  </cols>
  <sheetData>
    <row r="1" spans="1:16" ht="15.75" x14ac:dyDescent="0.25">
      <c r="A1" s="149"/>
      <c r="B1" s="150"/>
      <c r="C1" s="151"/>
      <c r="E1" s="149"/>
      <c r="F1" s="149"/>
      <c r="G1" s="149"/>
      <c r="H1" s="149"/>
      <c r="I1" s="149"/>
      <c r="J1" s="149"/>
    </row>
    <row r="2" spans="1:16" x14ac:dyDescent="0.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6" ht="15.75" x14ac:dyDescent="0.25">
      <c r="A3" s="428" t="s">
        <v>184</v>
      </c>
      <c r="B3" s="429"/>
      <c r="C3" s="429"/>
      <c r="D3" s="429"/>
      <c r="E3" s="429"/>
      <c r="F3" s="429"/>
      <c r="G3" s="429"/>
      <c r="H3" s="153"/>
      <c r="I3" s="153"/>
      <c r="J3" s="153"/>
      <c r="K3" s="153"/>
      <c r="L3" s="153"/>
    </row>
    <row r="5" spans="1:16" ht="15.75" x14ac:dyDescent="0.25">
      <c r="A5" s="154" t="s">
        <v>185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6" ht="16.5" thickBot="1" x14ac:dyDescent="0.3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6" ht="45.75" thickBot="1" x14ac:dyDescent="0.3">
      <c r="A7" s="155" t="s">
        <v>114</v>
      </c>
      <c r="B7" s="156" t="s">
        <v>186</v>
      </c>
      <c r="C7" s="157" t="s">
        <v>187</v>
      </c>
      <c r="D7" s="158"/>
      <c r="E7" s="159"/>
      <c r="F7" s="158"/>
      <c r="G7" s="158"/>
      <c r="H7" s="158"/>
      <c r="I7" s="158"/>
      <c r="J7" s="158"/>
      <c r="K7" s="158"/>
      <c r="L7" s="158"/>
    </row>
    <row r="8" spans="1:16" ht="16.5" thickBot="1" x14ac:dyDescent="0.3">
      <c r="A8" s="160" t="s">
        <v>26</v>
      </c>
      <c r="B8" s="160">
        <v>1</v>
      </c>
      <c r="C8" s="160">
        <v>2</v>
      </c>
      <c r="D8" s="158"/>
      <c r="E8" s="159"/>
      <c r="F8" s="158"/>
      <c r="G8" s="158"/>
      <c r="H8" s="158"/>
      <c r="I8" s="158"/>
      <c r="J8" s="158"/>
      <c r="K8" s="158"/>
      <c r="L8" s="158"/>
    </row>
    <row r="9" spans="1:16" ht="16.5" thickBot="1" x14ac:dyDescent="0.3">
      <c r="A9" s="161" t="s">
        <v>63</v>
      </c>
      <c r="B9" s="162"/>
      <c r="C9" s="163"/>
      <c r="D9" s="149"/>
      <c r="E9" s="149"/>
      <c r="F9" s="149"/>
      <c r="G9" s="149"/>
      <c r="H9" s="149"/>
      <c r="I9" s="149"/>
      <c r="J9" s="149"/>
      <c r="K9" s="149"/>
      <c r="L9" s="149"/>
    </row>
    <row r="11" spans="1:16" ht="15.75" x14ac:dyDescent="0.25">
      <c r="A11" s="164">
        <v>2</v>
      </c>
      <c r="B11" s="154" t="s">
        <v>188</v>
      </c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6" ht="16.5" thickBot="1" x14ac:dyDescent="0.3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M12" s="55"/>
      <c r="N12" s="5" t="s">
        <v>2</v>
      </c>
      <c r="O12" s="3"/>
      <c r="P12" s="3"/>
    </row>
    <row r="13" spans="1:16" ht="27" customHeight="1" thickBot="1" x14ac:dyDescent="0.3">
      <c r="A13" s="159"/>
      <c r="B13" s="430" t="s">
        <v>114</v>
      </c>
      <c r="C13" s="413" t="s">
        <v>115</v>
      </c>
      <c r="D13" s="433" t="s">
        <v>189</v>
      </c>
      <c r="E13" s="434"/>
      <c r="F13" s="434"/>
      <c r="G13" s="435" t="s">
        <v>190</v>
      </c>
      <c r="H13" s="436"/>
      <c r="I13" s="437"/>
      <c r="J13" s="425" t="s">
        <v>191</v>
      </c>
      <c r="K13" s="413" t="s">
        <v>192</v>
      </c>
      <c r="M13" s="15"/>
      <c r="N13" s="3"/>
      <c r="O13" s="3"/>
      <c r="P13" s="358" t="s">
        <v>193</v>
      </c>
    </row>
    <row r="14" spans="1:16" ht="16.5" thickBot="1" x14ac:dyDescent="0.3">
      <c r="A14" s="159"/>
      <c r="B14" s="431"/>
      <c r="C14" s="414"/>
      <c r="D14" s="416" t="s">
        <v>123</v>
      </c>
      <c r="E14" s="417" t="s">
        <v>194</v>
      </c>
      <c r="F14" s="418"/>
      <c r="G14" s="419" t="s">
        <v>195</v>
      </c>
      <c r="H14" s="421" t="s">
        <v>196</v>
      </c>
      <c r="I14" s="423" t="s">
        <v>197</v>
      </c>
      <c r="J14" s="426"/>
      <c r="K14" s="414"/>
      <c r="M14" s="358" t="s">
        <v>198</v>
      </c>
      <c r="N14" s="358" t="s">
        <v>199</v>
      </c>
      <c r="O14" s="358" t="s">
        <v>200</v>
      </c>
      <c r="P14" s="359"/>
    </row>
    <row r="15" spans="1:16" ht="60.75" thickBot="1" x14ac:dyDescent="0.3">
      <c r="A15" s="159"/>
      <c r="B15" s="432"/>
      <c r="C15" s="415"/>
      <c r="D15" s="415"/>
      <c r="E15" s="165" t="s">
        <v>201</v>
      </c>
      <c r="F15" s="166" t="s">
        <v>202</v>
      </c>
      <c r="G15" s="420"/>
      <c r="H15" s="422"/>
      <c r="I15" s="424"/>
      <c r="J15" s="427"/>
      <c r="K15" s="415"/>
      <c r="M15" s="355"/>
      <c r="N15" s="355"/>
      <c r="O15" s="355"/>
      <c r="P15" s="359"/>
    </row>
    <row r="16" spans="1:16" ht="16.5" thickBot="1" x14ac:dyDescent="0.3">
      <c r="A16" s="159"/>
      <c r="B16" s="160" t="s">
        <v>26</v>
      </c>
      <c r="C16" s="160">
        <v>1</v>
      </c>
      <c r="D16" s="160">
        <v>2</v>
      </c>
      <c r="E16" s="160">
        <v>3</v>
      </c>
      <c r="F16" s="160">
        <v>4</v>
      </c>
      <c r="G16" s="167">
        <v>5</v>
      </c>
      <c r="H16" s="167">
        <v>6</v>
      </c>
      <c r="I16" s="167">
        <v>7</v>
      </c>
      <c r="J16" s="160">
        <v>8</v>
      </c>
      <c r="K16" s="160">
        <v>9</v>
      </c>
      <c r="M16" s="30"/>
      <c r="N16" s="31"/>
      <c r="O16" s="31"/>
      <c r="P16" s="31"/>
    </row>
    <row r="17" spans="1:16" ht="16.5" thickBot="1" x14ac:dyDescent="0.3">
      <c r="A17" s="149"/>
      <c r="B17" s="168" t="s">
        <v>63</v>
      </c>
      <c r="C17" s="169"/>
      <c r="D17" s="170"/>
      <c r="E17" s="170"/>
      <c r="F17" s="170"/>
      <c r="G17" s="170"/>
      <c r="H17" s="170"/>
      <c r="I17" s="170"/>
      <c r="J17" s="170"/>
      <c r="K17" s="171"/>
      <c r="M17" s="15" t="str">
        <f>IF(D17&lt;E17,"грешка","")</f>
        <v/>
      </c>
      <c r="N17" s="15" t="str">
        <f>IF(D17&lt;F17,"грешка","")</f>
        <v/>
      </c>
      <c r="O17" s="15" t="str">
        <f>IF(D17&lt;E17+F17,"грешка","")</f>
        <v/>
      </c>
      <c r="P17" s="15" t="str">
        <f>IF(K17=(C17+D17)-(G17+H17+I17+J17),"","грешка")</f>
        <v/>
      </c>
    </row>
  </sheetData>
  <mergeCells count="16">
    <mergeCell ref="A3:G3"/>
    <mergeCell ref="B13:B15"/>
    <mergeCell ref="C13:C15"/>
    <mergeCell ref="D13:F13"/>
    <mergeCell ref="G13:I13"/>
    <mergeCell ref="K13:K15"/>
    <mergeCell ref="P13:P15"/>
    <mergeCell ref="D14:D15"/>
    <mergeCell ref="E14:F14"/>
    <mergeCell ref="G14:G15"/>
    <mergeCell ref="H14:H15"/>
    <mergeCell ref="I14:I15"/>
    <mergeCell ref="M14:M15"/>
    <mergeCell ref="N14:N15"/>
    <mergeCell ref="O14:O15"/>
    <mergeCell ref="J13:J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workbookViewId="0">
      <selection activeCell="O16" sqref="O16"/>
    </sheetView>
  </sheetViews>
  <sheetFormatPr defaultRowHeight="15" x14ac:dyDescent="0.25"/>
  <cols>
    <col min="2" max="2" width="20.28515625" customWidth="1"/>
    <col min="3" max="3" width="11.28515625" customWidth="1"/>
    <col min="4" max="4" width="12.85546875" customWidth="1"/>
    <col min="5" max="5" width="11.5703125" customWidth="1"/>
    <col min="6" max="6" width="15.5703125" customWidth="1"/>
    <col min="7" max="7" width="11.5703125" customWidth="1"/>
    <col min="9" max="9" width="13" customWidth="1"/>
  </cols>
  <sheetData>
    <row r="2" spans="1:12" ht="15.75" x14ac:dyDescent="0.25">
      <c r="A2" s="172"/>
      <c r="B2" s="454" t="s">
        <v>203</v>
      </c>
      <c r="C2" s="455"/>
      <c r="D2" s="455"/>
      <c r="E2" s="455"/>
      <c r="F2" s="455"/>
      <c r="G2" s="455"/>
      <c r="H2" s="455"/>
    </row>
    <row r="3" spans="1:12" x14ac:dyDescent="0.25">
      <c r="A3" s="55"/>
      <c r="B3" s="55"/>
      <c r="C3" s="55"/>
      <c r="D3" s="55"/>
      <c r="E3" s="55"/>
      <c r="F3" s="55"/>
      <c r="G3" s="55"/>
      <c r="H3" s="55"/>
    </row>
    <row r="4" spans="1:12" ht="15.75" x14ac:dyDescent="0.25">
      <c r="A4" s="172">
        <v>1</v>
      </c>
      <c r="B4" s="173" t="s">
        <v>204</v>
      </c>
      <c r="C4" s="55"/>
      <c r="D4" s="55"/>
      <c r="E4" s="55"/>
      <c r="F4" s="55"/>
      <c r="G4" s="55"/>
      <c r="H4" s="55"/>
    </row>
    <row r="5" spans="1:12" ht="15.75" thickBot="1" x14ac:dyDescent="0.3">
      <c r="A5" s="55"/>
      <c r="B5" s="55"/>
      <c r="C5" s="55"/>
      <c r="D5" s="55"/>
      <c r="E5" s="55"/>
      <c r="F5" s="55"/>
      <c r="G5" s="55"/>
      <c r="H5" s="55"/>
    </row>
    <row r="6" spans="1:12" ht="29.25" thickBot="1" x14ac:dyDescent="0.3">
      <c r="A6" s="174"/>
      <c r="B6" s="175" t="s">
        <v>114</v>
      </c>
      <c r="C6" s="176" t="s">
        <v>205</v>
      </c>
      <c r="D6" s="177" t="s">
        <v>187</v>
      </c>
      <c r="E6" s="3"/>
      <c r="F6" s="174"/>
      <c r="G6" s="3"/>
      <c r="H6" s="3"/>
    </row>
    <row r="7" spans="1:12" ht="16.5" thickBot="1" x14ac:dyDescent="0.3">
      <c r="A7" s="174"/>
      <c r="B7" s="7" t="s">
        <v>26</v>
      </c>
      <c r="C7" s="7">
        <v>1</v>
      </c>
      <c r="D7" s="7">
        <v>2</v>
      </c>
      <c r="E7" s="3"/>
      <c r="F7" s="174"/>
      <c r="G7" s="3"/>
      <c r="H7" s="3"/>
    </row>
    <row r="8" spans="1:12" ht="15.75" thickBot="1" x14ac:dyDescent="0.3">
      <c r="A8" s="55"/>
      <c r="B8" s="178" t="s">
        <v>63</v>
      </c>
      <c r="C8" s="179"/>
      <c r="D8" s="180"/>
      <c r="E8" s="55"/>
      <c r="F8" s="55"/>
      <c r="G8" s="55"/>
      <c r="H8" s="55"/>
    </row>
    <row r="13" spans="1:12" ht="15.75" x14ac:dyDescent="0.25">
      <c r="A13" s="172">
        <v>2</v>
      </c>
      <c r="B13" s="173" t="s">
        <v>206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6.5" thickBot="1" x14ac:dyDescent="0.3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" t="s">
        <v>2</v>
      </c>
      <c r="L14" s="3"/>
    </row>
    <row r="15" spans="1:12" ht="15.75" x14ac:dyDescent="0.25">
      <c r="A15" s="174"/>
      <c r="B15" s="456"/>
      <c r="C15" s="458" t="s">
        <v>114</v>
      </c>
      <c r="D15" s="460" t="s">
        <v>115</v>
      </c>
      <c r="E15" s="445" t="s">
        <v>207</v>
      </c>
      <c r="F15" s="462"/>
      <c r="G15" s="462"/>
      <c r="H15" s="463"/>
      <c r="I15" s="452" t="s">
        <v>192</v>
      </c>
      <c r="J15" s="3"/>
      <c r="K15" s="358" t="s">
        <v>208</v>
      </c>
      <c r="L15" s="3"/>
    </row>
    <row r="16" spans="1:12" ht="61.5" customHeight="1" thickBot="1" x14ac:dyDescent="0.3">
      <c r="A16" s="174"/>
      <c r="B16" s="457"/>
      <c r="C16" s="459"/>
      <c r="D16" s="461"/>
      <c r="E16" s="181" t="s">
        <v>209</v>
      </c>
      <c r="F16" s="182" t="s">
        <v>210</v>
      </c>
      <c r="G16" s="182" t="s">
        <v>211</v>
      </c>
      <c r="H16" s="183" t="s">
        <v>212</v>
      </c>
      <c r="I16" s="453"/>
      <c r="J16" s="3"/>
      <c r="K16" s="438"/>
      <c r="L16" s="3"/>
    </row>
    <row r="17" spans="1:12" ht="16.5" thickBot="1" x14ac:dyDescent="0.3">
      <c r="A17" s="174"/>
      <c r="B17" s="7" t="s">
        <v>26</v>
      </c>
      <c r="C17" s="7" t="s">
        <v>27</v>
      </c>
      <c r="D17" s="7">
        <v>1</v>
      </c>
      <c r="E17" s="8">
        <v>2</v>
      </c>
      <c r="F17" s="8">
        <v>3</v>
      </c>
      <c r="G17" s="8">
        <v>4</v>
      </c>
      <c r="H17" s="8">
        <v>5</v>
      </c>
      <c r="I17" s="7">
        <v>6</v>
      </c>
      <c r="J17" s="3"/>
      <c r="K17" s="31"/>
      <c r="L17" s="3"/>
    </row>
    <row r="18" spans="1:12" ht="15.75" x14ac:dyDescent="0.25">
      <c r="A18" s="55"/>
      <c r="B18" s="184" t="s">
        <v>94</v>
      </c>
      <c r="C18" s="185" t="s">
        <v>63</v>
      </c>
      <c r="D18" s="186"/>
      <c r="E18" s="186"/>
      <c r="F18" s="186"/>
      <c r="G18" s="187"/>
      <c r="H18" s="186"/>
      <c r="I18" s="186"/>
      <c r="J18" s="55"/>
      <c r="K18" s="15" t="str">
        <f>IF(I18=(D18+E18)-(F18+G18+H18),"","грешка")</f>
        <v/>
      </c>
      <c r="L18" s="55"/>
    </row>
    <row r="19" spans="1:12" ht="16.5" thickBot="1" x14ac:dyDescent="0.3">
      <c r="A19" s="55"/>
      <c r="B19" s="188" t="s">
        <v>213</v>
      </c>
      <c r="C19" s="189" t="s">
        <v>64</v>
      </c>
      <c r="D19" s="190"/>
      <c r="E19" s="190"/>
      <c r="F19" s="190"/>
      <c r="G19" s="191"/>
      <c r="H19" s="190"/>
      <c r="I19" s="190"/>
      <c r="J19" s="55"/>
      <c r="K19" s="15" t="str">
        <f>IF(I19=(D19+E19)-(F19+G19+H19),"","грешка")</f>
        <v/>
      </c>
      <c r="L19" s="55"/>
    </row>
    <row r="20" spans="1:12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ht="15.75" x14ac:dyDescent="0.25">
      <c r="A21" s="5" t="s">
        <v>89</v>
      </c>
      <c r="B21" s="3"/>
      <c r="C21" s="3"/>
      <c r="D21" s="3"/>
      <c r="E21" s="55"/>
      <c r="F21" s="55"/>
      <c r="G21" s="55"/>
      <c r="H21" s="55"/>
      <c r="I21" s="55"/>
      <c r="J21" s="55"/>
      <c r="K21" s="55"/>
      <c r="L21" s="55"/>
    </row>
    <row r="22" spans="1:12" ht="15.75" x14ac:dyDescent="0.25">
      <c r="A22" s="55"/>
      <c r="B22" s="192" t="s">
        <v>214</v>
      </c>
      <c r="C22" s="193"/>
      <c r="D22" s="15" t="str">
        <f>IF(D18&lt;D19,"грешка","" )</f>
        <v/>
      </c>
      <c r="E22" s="15" t="str">
        <f t="shared" ref="E22:I22" si="0">IF(E18&lt;E19,"грешка","" )</f>
        <v/>
      </c>
      <c r="F22" s="15" t="str">
        <f t="shared" si="0"/>
        <v/>
      </c>
      <c r="G22" s="15" t="s">
        <v>215</v>
      </c>
      <c r="H22" s="15" t="str">
        <f t="shared" si="0"/>
        <v/>
      </c>
      <c r="I22" s="15" t="str">
        <f t="shared" si="0"/>
        <v/>
      </c>
      <c r="J22" s="55"/>
      <c r="K22" s="55"/>
      <c r="L22" s="55"/>
    </row>
    <row r="23" spans="1:12" ht="28.5" customHeight="1" x14ac:dyDescent="0.25">
      <c r="A23" s="55"/>
      <c r="B23" s="102" t="s">
        <v>216</v>
      </c>
      <c r="C23" s="55"/>
      <c r="D23" s="55"/>
      <c r="E23" s="15" t="str">
        <f>IF(E19&lt;C31,"грешка","" )</f>
        <v/>
      </c>
      <c r="F23" s="55"/>
      <c r="G23" s="55"/>
      <c r="H23" s="55"/>
      <c r="I23" s="55"/>
      <c r="J23" s="55"/>
      <c r="K23" s="55"/>
      <c r="L23" s="55"/>
    </row>
    <row r="24" spans="1:12" ht="30.75" customHeight="1" x14ac:dyDescent="0.25">
      <c r="A24" s="55"/>
      <c r="B24" s="102" t="s">
        <v>217</v>
      </c>
      <c r="C24" s="194"/>
      <c r="D24" s="55"/>
      <c r="E24" s="55"/>
      <c r="F24" s="55"/>
      <c r="G24" s="15" t="str">
        <f>IF(G19&lt;C43,"грешка","" )</f>
        <v/>
      </c>
      <c r="H24" s="55"/>
      <c r="I24" s="55"/>
      <c r="J24" s="55"/>
      <c r="K24" s="55"/>
      <c r="L24" s="55"/>
    </row>
    <row r="27" spans="1:12" ht="15.75" x14ac:dyDescent="0.25">
      <c r="A27" s="172">
        <v>3</v>
      </c>
      <c r="B27" s="195" t="s">
        <v>218</v>
      </c>
      <c r="C27" s="194"/>
      <c r="D27" s="194"/>
      <c r="E27" s="194"/>
      <c r="F27" s="194"/>
      <c r="G27" s="194"/>
      <c r="H27" s="194"/>
    </row>
    <row r="28" spans="1:12" ht="16.5" thickBot="1" x14ac:dyDescent="0.3">
      <c r="A28" s="194"/>
      <c r="B28" s="194"/>
      <c r="C28" s="194"/>
      <c r="D28" s="194"/>
      <c r="E28" s="194"/>
      <c r="F28" s="5" t="s">
        <v>2</v>
      </c>
      <c r="G28" s="194"/>
      <c r="H28" s="194"/>
    </row>
    <row r="29" spans="1:12" ht="135.75" thickBot="1" x14ac:dyDescent="0.3">
      <c r="A29" s="174"/>
      <c r="B29" s="196" t="s">
        <v>114</v>
      </c>
      <c r="C29" s="197" t="s">
        <v>219</v>
      </c>
      <c r="D29" s="198" t="s">
        <v>220</v>
      </c>
      <c r="E29" s="199"/>
      <c r="F29" s="147" t="s">
        <v>221</v>
      </c>
      <c r="G29" s="199"/>
      <c r="H29" s="199"/>
    </row>
    <row r="30" spans="1:12" ht="16.5" thickBot="1" x14ac:dyDescent="0.3">
      <c r="A30" s="174"/>
      <c r="B30" s="7" t="s">
        <v>26</v>
      </c>
      <c r="C30" s="7">
        <v>1</v>
      </c>
      <c r="D30" s="7">
        <v>2</v>
      </c>
      <c r="E30" s="199"/>
      <c r="F30" s="146"/>
      <c r="G30" s="199"/>
      <c r="H30" s="199"/>
    </row>
    <row r="31" spans="1:12" ht="16.5" thickBot="1" x14ac:dyDescent="0.3">
      <c r="A31" s="194"/>
      <c r="B31" s="200" t="s">
        <v>63</v>
      </c>
      <c r="C31" s="201"/>
      <c r="D31" s="202"/>
      <c r="E31" s="194"/>
      <c r="F31" s="15" t="str">
        <f>IF(C31&lt;D31,"грешка","")</f>
        <v/>
      </c>
      <c r="G31" s="194"/>
      <c r="H31" s="194"/>
    </row>
    <row r="32" spans="1:12" x14ac:dyDescent="0.25">
      <c r="A32" s="194"/>
      <c r="B32" s="194"/>
      <c r="C32" s="194"/>
      <c r="D32" s="194"/>
      <c r="E32" s="194"/>
      <c r="F32" s="194"/>
      <c r="G32" s="194"/>
      <c r="H32" s="194"/>
    </row>
    <row r="33" spans="1:10" ht="15.75" x14ac:dyDescent="0.25">
      <c r="A33" s="5"/>
      <c r="B33" s="194"/>
      <c r="C33" s="194"/>
      <c r="D33" s="194"/>
      <c r="E33" s="194"/>
      <c r="F33" s="194"/>
      <c r="G33" s="194"/>
      <c r="H33" s="194"/>
    </row>
    <row r="34" spans="1:10" ht="15.75" x14ac:dyDescent="0.25">
      <c r="A34" s="194"/>
      <c r="B34" s="102"/>
      <c r="C34" s="15"/>
      <c r="D34" s="194"/>
      <c r="E34" s="194"/>
      <c r="F34" s="194"/>
      <c r="G34" s="194"/>
      <c r="H34" s="194"/>
    </row>
    <row r="36" spans="1:10" ht="15.75" x14ac:dyDescent="0.25">
      <c r="A36" s="172">
        <v>4</v>
      </c>
      <c r="B36" s="173" t="s">
        <v>222</v>
      </c>
      <c r="C36" s="55"/>
      <c r="D36" s="55"/>
      <c r="E36" s="55"/>
      <c r="F36" s="55"/>
      <c r="G36" s="55"/>
      <c r="H36" s="55"/>
      <c r="I36" s="55"/>
      <c r="J36" s="55"/>
    </row>
    <row r="38" spans="1:10" ht="16.5" thickBot="1" x14ac:dyDescent="0.3">
      <c r="A38" s="55"/>
      <c r="B38" s="55"/>
      <c r="C38" s="55"/>
      <c r="D38" s="55"/>
      <c r="E38" s="55"/>
      <c r="F38" s="55"/>
      <c r="G38" s="55"/>
      <c r="H38" s="5" t="s">
        <v>2</v>
      </c>
      <c r="I38" s="3"/>
      <c r="J38" s="3"/>
    </row>
    <row r="39" spans="1:10" ht="15.75" x14ac:dyDescent="0.25">
      <c r="A39" s="174"/>
      <c r="B39" s="439" t="s">
        <v>114</v>
      </c>
      <c r="C39" s="442" t="s">
        <v>223</v>
      </c>
      <c r="D39" s="445" t="s">
        <v>224</v>
      </c>
      <c r="E39" s="446"/>
      <c r="F39" s="447"/>
      <c r="G39" s="203"/>
      <c r="H39" s="15"/>
      <c r="I39" s="3"/>
      <c r="J39" s="3"/>
    </row>
    <row r="40" spans="1:10" ht="15.75" x14ac:dyDescent="0.25">
      <c r="A40" s="174"/>
      <c r="B40" s="440"/>
      <c r="C40" s="443"/>
      <c r="D40" s="448" t="s">
        <v>225</v>
      </c>
      <c r="E40" s="449"/>
      <c r="F40" s="450" t="s">
        <v>226</v>
      </c>
      <c r="G40" s="203"/>
      <c r="H40" s="15"/>
      <c r="I40" s="3"/>
      <c r="J40" s="3"/>
    </row>
    <row r="41" spans="1:10" ht="34.5" customHeight="1" thickBot="1" x14ac:dyDescent="0.3">
      <c r="A41" s="174"/>
      <c r="B41" s="441"/>
      <c r="C41" s="444"/>
      <c r="D41" s="204" t="s">
        <v>227</v>
      </c>
      <c r="E41" s="204" t="s">
        <v>228</v>
      </c>
      <c r="F41" s="451"/>
      <c r="G41" s="203"/>
      <c r="H41" s="147" t="s">
        <v>229</v>
      </c>
      <c r="I41" s="147" t="s">
        <v>230</v>
      </c>
      <c r="J41" s="3"/>
    </row>
    <row r="42" spans="1:10" ht="16.5" thickBot="1" x14ac:dyDescent="0.3">
      <c r="A42" s="174"/>
      <c r="B42" s="7" t="s">
        <v>27</v>
      </c>
      <c r="C42" s="7">
        <v>1</v>
      </c>
      <c r="D42" s="8">
        <v>2</v>
      </c>
      <c r="E42" s="8">
        <v>3</v>
      </c>
      <c r="F42" s="7">
        <v>4</v>
      </c>
      <c r="G42" s="203"/>
      <c r="H42" s="31"/>
      <c r="I42" s="31"/>
      <c r="J42" s="3"/>
    </row>
    <row r="43" spans="1:10" ht="16.5" thickBot="1" x14ac:dyDescent="0.3">
      <c r="A43" s="55"/>
      <c r="B43" s="205" t="s">
        <v>63</v>
      </c>
      <c r="C43" s="206"/>
      <c r="D43" s="207"/>
      <c r="E43" s="207"/>
      <c r="F43" s="208"/>
      <c r="G43" s="209"/>
      <c r="H43" s="15" t="str">
        <f>IF(C43&lt;D43+E43,"грешка","")</f>
        <v/>
      </c>
      <c r="I43" s="15" t="str">
        <f>IF(C43&lt;F43,"грешка","")</f>
        <v/>
      </c>
      <c r="J43" s="55"/>
    </row>
    <row r="45" spans="1:10" ht="15.75" x14ac:dyDescent="0.25">
      <c r="A45" s="5"/>
      <c r="B45" s="194"/>
      <c r="C45" s="194"/>
      <c r="D45" s="194"/>
      <c r="E45" s="194"/>
      <c r="F45" s="194"/>
      <c r="G45" s="194"/>
      <c r="H45" s="194"/>
      <c r="I45" s="194"/>
      <c r="J45" s="194"/>
    </row>
    <row r="46" spans="1:10" ht="15.75" x14ac:dyDescent="0.25">
      <c r="A46" s="194"/>
      <c r="B46" s="102"/>
      <c r="C46" s="15"/>
      <c r="D46" s="194"/>
      <c r="E46" s="194"/>
      <c r="F46" s="194"/>
      <c r="G46" s="194"/>
      <c r="H46" s="194"/>
      <c r="I46" s="194"/>
      <c r="J46" s="194"/>
    </row>
    <row r="48" spans="1:10" ht="15.75" x14ac:dyDescent="0.25">
      <c r="A48" s="172">
        <v>5</v>
      </c>
      <c r="B48" s="173" t="s">
        <v>231</v>
      </c>
      <c r="C48" s="55"/>
      <c r="D48" s="55"/>
      <c r="E48" s="55"/>
      <c r="F48" s="55"/>
      <c r="G48" s="55"/>
      <c r="H48" s="55"/>
    </row>
    <row r="49" spans="1:8" ht="16.5" thickBot="1" x14ac:dyDescent="0.3">
      <c r="A49" s="55"/>
      <c r="B49" s="55"/>
      <c r="C49" s="55"/>
      <c r="D49" s="55"/>
      <c r="E49" s="55"/>
      <c r="F49" s="5" t="s">
        <v>2</v>
      </c>
      <c r="G49" s="55"/>
      <c r="H49" s="55"/>
    </row>
    <row r="50" spans="1:8" ht="45.75" thickBot="1" x14ac:dyDescent="0.3">
      <c r="A50" s="174"/>
      <c r="B50" s="196" t="s">
        <v>114</v>
      </c>
      <c r="C50" s="197" t="s">
        <v>94</v>
      </c>
      <c r="D50" s="198" t="s">
        <v>232</v>
      </c>
      <c r="E50" s="3"/>
      <c r="F50" s="147" t="s">
        <v>233</v>
      </c>
      <c r="G50" s="3"/>
      <c r="H50" s="3"/>
    </row>
    <row r="51" spans="1:8" ht="16.5" thickBot="1" x14ac:dyDescent="0.3">
      <c r="A51" s="174"/>
      <c r="B51" s="7" t="s">
        <v>26</v>
      </c>
      <c r="C51" s="7">
        <v>1</v>
      </c>
      <c r="D51" s="7">
        <v>2</v>
      </c>
      <c r="E51" s="3"/>
      <c r="F51" s="31"/>
      <c r="G51" s="3"/>
      <c r="H51" s="3"/>
    </row>
    <row r="52" spans="1:8" ht="16.5" thickBot="1" x14ac:dyDescent="0.3">
      <c r="A52" s="55"/>
      <c r="B52" s="178" t="s">
        <v>63</v>
      </c>
      <c r="C52" s="179"/>
      <c r="D52" s="180"/>
      <c r="E52" s="55"/>
      <c r="F52" s="15" t="str">
        <f>IF(C52&lt;D52,"грешка","")</f>
        <v/>
      </c>
      <c r="G52" s="55"/>
      <c r="H52" s="55"/>
    </row>
  </sheetData>
  <mergeCells count="12">
    <mergeCell ref="B2:H2"/>
    <mergeCell ref="B15:B16"/>
    <mergeCell ref="C15:C16"/>
    <mergeCell ref="D15:D16"/>
    <mergeCell ref="E15:H15"/>
    <mergeCell ref="K15:K16"/>
    <mergeCell ref="B39:B41"/>
    <mergeCell ref="C39:C41"/>
    <mergeCell ref="D39:F39"/>
    <mergeCell ref="D40:E40"/>
    <mergeCell ref="F40:F41"/>
    <mergeCell ref="I15:I16"/>
  </mergeCells>
  <dataValidations count="2">
    <dataValidation type="whole" operator="greaterThan" allowBlank="1" showInputMessage="1" showErrorMessage="1" error="Непозволена стойност или неправилно използване на клавиша &quot;space&quot;!" sqref="C52:D52">
      <formula1>0</formula1>
    </dataValidation>
    <dataValidation type="whole" operator="greaterThanOrEqual" allowBlank="1" showInputMessage="1" showErrorMessage="1" error="Непозволена стойност или неправилно използване на клавиша &quot;space&quot;!" sqref="D18:I19 C8:D8 C31:D31 C43:F43">
      <formula1>0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workbookViewId="0">
      <selection activeCell="M17" sqref="M17"/>
    </sheetView>
  </sheetViews>
  <sheetFormatPr defaultRowHeight="15" x14ac:dyDescent="0.25"/>
  <cols>
    <col min="1" max="1" width="9.42578125" customWidth="1"/>
    <col min="2" max="2" width="64.85546875" customWidth="1"/>
  </cols>
  <sheetData>
    <row r="1" spans="2:12" ht="15.75" x14ac:dyDescent="0.25">
      <c r="J1" s="150"/>
    </row>
    <row r="2" spans="2:12" x14ac:dyDescent="0.25">
      <c r="J2" s="210"/>
    </row>
    <row r="3" spans="2:12" ht="15.75" x14ac:dyDescent="0.25">
      <c r="B3" s="211" t="s">
        <v>234</v>
      </c>
      <c r="C3" s="212"/>
      <c r="D3" s="212"/>
      <c r="E3" s="212"/>
      <c r="F3" s="212"/>
      <c r="G3" s="212"/>
      <c r="H3" s="212"/>
      <c r="I3" s="213"/>
      <c r="J3" s="213"/>
      <c r="K3" s="213"/>
      <c r="L3" s="213"/>
    </row>
    <row r="4" spans="2:12" ht="15.75" x14ac:dyDescent="0.25"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2:12" ht="15.75" x14ac:dyDescent="0.25"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2:12" ht="16.5" thickBot="1" x14ac:dyDescent="0.3">
      <c r="B6" s="214"/>
      <c r="C6" s="214"/>
      <c r="D6" s="214"/>
      <c r="E6" s="214"/>
      <c r="F6" s="214"/>
      <c r="G6" s="214"/>
      <c r="H6" s="214"/>
      <c r="I6" s="214"/>
      <c r="J6" s="215" t="s">
        <v>2</v>
      </c>
      <c r="K6" s="214"/>
      <c r="L6" s="214"/>
    </row>
    <row r="7" spans="2:12" ht="16.5" thickBot="1" x14ac:dyDescent="0.3">
      <c r="B7" s="216"/>
      <c r="C7" s="464" t="s">
        <v>62</v>
      </c>
      <c r="D7" s="466" t="s">
        <v>235</v>
      </c>
      <c r="E7" s="467"/>
      <c r="F7" s="467"/>
      <c r="G7" s="467"/>
      <c r="H7" s="468"/>
      <c r="I7" s="217"/>
      <c r="J7" s="469" t="s">
        <v>236</v>
      </c>
      <c r="K7" s="217"/>
      <c r="L7" s="217"/>
    </row>
    <row r="8" spans="2:12" ht="16.5" thickBot="1" x14ac:dyDescent="0.3">
      <c r="B8" s="218"/>
      <c r="C8" s="465"/>
      <c r="D8" s="216" t="s">
        <v>94</v>
      </c>
      <c r="E8" s="467" t="s">
        <v>237</v>
      </c>
      <c r="F8" s="467"/>
      <c r="G8" s="467"/>
      <c r="H8" s="468"/>
      <c r="I8" s="217"/>
      <c r="J8" s="465"/>
      <c r="K8" s="217"/>
      <c r="L8" s="217"/>
    </row>
    <row r="9" spans="2:12" ht="16.5" thickBot="1" x14ac:dyDescent="0.3">
      <c r="B9" s="219"/>
      <c r="C9" s="465"/>
      <c r="D9" s="219"/>
      <c r="E9" s="220" t="s">
        <v>238</v>
      </c>
      <c r="F9" s="221" t="s">
        <v>239</v>
      </c>
      <c r="G9" s="221" t="s">
        <v>240</v>
      </c>
      <c r="H9" s="221" t="s">
        <v>241</v>
      </c>
      <c r="I9" s="217"/>
      <c r="J9" s="465"/>
      <c r="K9" s="217"/>
      <c r="L9" s="217"/>
    </row>
    <row r="10" spans="2:12" ht="16.5" thickBot="1" x14ac:dyDescent="0.3">
      <c r="B10" s="222" t="s">
        <v>26</v>
      </c>
      <c r="C10" s="223" t="s">
        <v>27</v>
      </c>
      <c r="D10" s="222">
        <v>1</v>
      </c>
      <c r="E10" s="223">
        <v>2</v>
      </c>
      <c r="F10" s="223">
        <v>3</v>
      </c>
      <c r="G10" s="223">
        <v>4</v>
      </c>
      <c r="H10" s="223">
        <v>5</v>
      </c>
      <c r="I10" s="217"/>
      <c r="J10" s="217"/>
      <c r="K10" s="217"/>
      <c r="L10" s="217"/>
    </row>
    <row r="11" spans="2:12" ht="23.25" customHeight="1" x14ac:dyDescent="0.25">
      <c r="B11" s="224" t="s">
        <v>242</v>
      </c>
      <c r="C11" s="225" t="s">
        <v>63</v>
      </c>
      <c r="D11" s="226"/>
      <c r="E11" s="227"/>
      <c r="F11" s="227"/>
      <c r="G11" s="227"/>
      <c r="H11" s="228"/>
      <c r="I11" s="214"/>
      <c r="J11" s="229" t="str">
        <f t="shared" ref="J11:J67" si="0">IF(D11=E11+F11+G11+H11,"","грешка")</f>
        <v/>
      </c>
      <c r="K11" s="214"/>
      <c r="L11" s="214"/>
    </row>
    <row r="12" spans="2:12" ht="24.75" customHeight="1" x14ac:dyDescent="0.25">
      <c r="B12" s="230" t="s">
        <v>243</v>
      </c>
      <c r="C12" s="231" t="s">
        <v>64</v>
      </c>
      <c r="D12" s="232"/>
      <c r="E12" s="233"/>
      <c r="F12" s="233"/>
      <c r="G12" s="233"/>
      <c r="H12" s="234"/>
      <c r="I12" s="214"/>
      <c r="J12" s="229" t="str">
        <f t="shared" si="0"/>
        <v/>
      </c>
      <c r="K12" s="214"/>
      <c r="L12" s="214"/>
    </row>
    <row r="13" spans="2:12" ht="15.75" x14ac:dyDescent="0.25">
      <c r="B13" s="235" t="s">
        <v>244</v>
      </c>
      <c r="C13" s="231" t="s">
        <v>65</v>
      </c>
      <c r="D13" s="232"/>
      <c r="E13" s="233"/>
      <c r="F13" s="233"/>
      <c r="G13" s="233"/>
      <c r="H13" s="234"/>
      <c r="I13" s="214"/>
      <c r="J13" s="229" t="str">
        <f t="shared" si="0"/>
        <v/>
      </c>
      <c r="K13" s="214"/>
      <c r="L13" s="214"/>
    </row>
    <row r="14" spans="2:12" ht="15.75" x14ac:dyDescent="0.25">
      <c r="B14" s="235" t="s">
        <v>245</v>
      </c>
      <c r="C14" s="231" t="s">
        <v>66</v>
      </c>
      <c r="D14" s="232"/>
      <c r="E14" s="233"/>
      <c r="F14" s="233"/>
      <c r="G14" s="233"/>
      <c r="H14" s="234"/>
      <c r="I14" s="214"/>
      <c r="J14" s="229" t="str">
        <f t="shared" si="0"/>
        <v/>
      </c>
      <c r="K14" s="214"/>
      <c r="L14" s="214"/>
    </row>
    <row r="15" spans="2:12" ht="15.75" x14ac:dyDescent="0.25">
      <c r="B15" s="235" t="s">
        <v>246</v>
      </c>
      <c r="C15" s="231" t="s">
        <v>67</v>
      </c>
      <c r="D15" s="232"/>
      <c r="E15" s="233"/>
      <c r="F15" s="233"/>
      <c r="G15" s="233"/>
      <c r="H15" s="234"/>
      <c r="I15" s="214"/>
      <c r="J15" s="229" t="str">
        <f t="shared" si="0"/>
        <v/>
      </c>
      <c r="K15" s="214"/>
      <c r="L15" s="214"/>
    </row>
    <row r="16" spans="2:12" ht="23.25" customHeight="1" x14ac:dyDescent="0.25">
      <c r="B16" s="235" t="s">
        <v>247</v>
      </c>
      <c r="C16" s="231" t="s">
        <v>68</v>
      </c>
      <c r="D16" s="232"/>
      <c r="E16" s="233"/>
      <c r="F16" s="233"/>
      <c r="G16" s="233"/>
      <c r="H16" s="234"/>
      <c r="I16" s="214"/>
      <c r="J16" s="229" t="str">
        <f t="shared" si="0"/>
        <v/>
      </c>
      <c r="K16" s="214"/>
      <c r="L16" s="214"/>
    </row>
    <row r="17" spans="2:12" ht="35.25" customHeight="1" x14ac:dyDescent="0.25">
      <c r="B17" s="235" t="s">
        <v>248</v>
      </c>
      <c r="C17" s="231" t="s">
        <v>69</v>
      </c>
      <c r="D17" s="232"/>
      <c r="E17" s="233"/>
      <c r="F17" s="233"/>
      <c r="G17" s="233"/>
      <c r="H17" s="234"/>
      <c r="I17" s="214"/>
      <c r="J17" s="229" t="str">
        <f t="shared" si="0"/>
        <v/>
      </c>
      <c r="K17" s="214"/>
      <c r="L17" s="214"/>
    </row>
    <row r="18" spans="2:12" ht="19.5" customHeight="1" x14ac:dyDescent="0.25">
      <c r="B18" s="235" t="s">
        <v>249</v>
      </c>
      <c r="C18" s="231" t="s">
        <v>70</v>
      </c>
      <c r="D18" s="232"/>
      <c r="E18" s="233"/>
      <c r="F18" s="233"/>
      <c r="G18" s="233"/>
      <c r="H18" s="234"/>
      <c r="I18" s="214"/>
      <c r="J18" s="229" t="str">
        <f t="shared" si="0"/>
        <v/>
      </c>
      <c r="K18" s="214"/>
      <c r="L18" s="214"/>
    </row>
    <row r="19" spans="2:12" ht="24.75" customHeight="1" x14ac:dyDescent="0.25">
      <c r="B19" s="235" t="s">
        <v>250</v>
      </c>
      <c r="C19" s="231" t="s">
        <v>71</v>
      </c>
      <c r="D19" s="232"/>
      <c r="E19" s="233"/>
      <c r="F19" s="233"/>
      <c r="G19" s="233"/>
      <c r="H19" s="234"/>
      <c r="I19" s="214"/>
      <c r="J19" s="229" t="str">
        <f t="shared" si="0"/>
        <v/>
      </c>
      <c r="K19" s="214"/>
      <c r="L19" s="214"/>
    </row>
    <row r="20" spans="2:12" ht="18" customHeight="1" x14ac:dyDescent="0.25">
      <c r="B20" s="236" t="s">
        <v>251</v>
      </c>
      <c r="C20" s="231" t="s">
        <v>72</v>
      </c>
      <c r="D20" s="232"/>
      <c r="E20" s="233"/>
      <c r="F20" s="233"/>
      <c r="G20" s="233"/>
      <c r="H20" s="234"/>
      <c r="I20" s="214"/>
      <c r="J20" s="229" t="str">
        <f t="shared" si="0"/>
        <v/>
      </c>
      <c r="K20" s="214"/>
      <c r="L20" s="214"/>
    </row>
    <row r="21" spans="2:12" ht="15.75" x14ac:dyDescent="0.25">
      <c r="B21" s="235" t="s">
        <v>252</v>
      </c>
      <c r="C21" s="231" t="s">
        <v>73</v>
      </c>
      <c r="D21" s="232"/>
      <c r="E21" s="233"/>
      <c r="F21" s="233"/>
      <c r="G21" s="233"/>
      <c r="H21" s="234"/>
      <c r="I21" s="214"/>
      <c r="J21" s="229" t="str">
        <f t="shared" si="0"/>
        <v/>
      </c>
      <c r="K21" s="214"/>
      <c r="L21" s="214"/>
    </row>
    <row r="22" spans="2:12" ht="15.75" x14ac:dyDescent="0.25">
      <c r="B22" s="235" t="s">
        <v>253</v>
      </c>
      <c r="C22" s="231" t="s">
        <v>74</v>
      </c>
      <c r="D22" s="232"/>
      <c r="E22" s="233"/>
      <c r="F22" s="233"/>
      <c r="G22" s="233"/>
      <c r="H22" s="234"/>
      <c r="I22" s="214"/>
      <c r="J22" s="229" t="str">
        <f t="shared" si="0"/>
        <v/>
      </c>
      <c r="K22" s="214"/>
      <c r="L22" s="214"/>
    </row>
    <row r="23" spans="2:12" ht="15.75" x14ac:dyDescent="0.25">
      <c r="B23" s="235" t="s">
        <v>254</v>
      </c>
      <c r="C23" s="231" t="s">
        <v>75</v>
      </c>
      <c r="D23" s="232"/>
      <c r="E23" s="233"/>
      <c r="F23" s="233"/>
      <c r="G23" s="233"/>
      <c r="H23" s="234"/>
      <c r="I23" s="214"/>
      <c r="J23" s="229" t="str">
        <f t="shared" si="0"/>
        <v/>
      </c>
      <c r="K23" s="214"/>
      <c r="L23" s="214"/>
    </row>
    <row r="24" spans="2:12" ht="15.75" x14ac:dyDescent="0.25">
      <c r="B24" s="235" t="s">
        <v>255</v>
      </c>
      <c r="C24" s="231" t="s">
        <v>76</v>
      </c>
      <c r="D24" s="232"/>
      <c r="E24" s="233"/>
      <c r="F24" s="233"/>
      <c r="G24" s="233"/>
      <c r="H24" s="234"/>
      <c r="I24" s="214"/>
      <c r="J24" s="229" t="str">
        <f t="shared" si="0"/>
        <v/>
      </c>
      <c r="K24" s="214"/>
      <c r="L24" s="214"/>
    </row>
    <row r="25" spans="2:12" ht="15.75" x14ac:dyDescent="0.25">
      <c r="B25" s="235" t="s">
        <v>256</v>
      </c>
      <c r="C25" s="231" t="s">
        <v>77</v>
      </c>
      <c r="D25" s="232"/>
      <c r="E25" s="233"/>
      <c r="F25" s="233"/>
      <c r="G25" s="233"/>
      <c r="H25" s="234"/>
      <c r="I25" s="214"/>
      <c r="J25" s="229" t="str">
        <f t="shared" si="0"/>
        <v/>
      </c>
      <c r="K25" s="214"/>
      <c r="L25" s="214"/>
    </row>
    <row r="26" spans="2:12" ht="15.75" x14ac:dyDescent="0.25">
      <c r="B26" s="235" t="s">
        <v>257</v>
      </c>
      <c r="C26" s="231" t="s">
        <v>78</v>
      </c>
      <c r="D26" s="232"/>
      <c r="E26" s="233"/>
      <c r="F26" s="233"/>
      <c r="G26" s="233"/>
      <c r="H26" s="234"/>
      <c r="I26" s="214"/>
      <c r="J26" s="229" t="str">
        <f t="shared" si="0"/>
        <v/>
      </c>
      <c r="K26" s="214"/>
      <c r="L26" s="214"/>
    </row>
    <row r="27" spans="2:12" ht="30.75" x14ac:dyDescent="0.25">
      <c r="B27" s="235" t="s">
        <v>258</v>
      </c>
      <c r="C27" s="231" t="s">
        <v>79</v>
      </c>
      <c r="D27" s="232"/>
      <c r="E27" s="233"/>
      <c r="F27" s="233"/>
      <c r="G27" s="233"/>
      <c r="H27" s="234"/>
      <c r="I27" s="214"/>
      <c r="J27" s="229" t="str">
        <f t="shared" si="0"/>
        <v/>
      </c>
      <c r="K27" s="214"/>
      <c r="L27" s="214"/>
    </row>
    <row r="28" spans="2:12" ht="15.75" x14ac:dyDescent="0.25">
      <c r="B28" s="236" t="s">
        <v>259</v>
      </c>
      <c r="C28" s="231" t="s">
        <v>80</v>
      </c>
      <c r="D28" s="232"/>
      <c r="E28" s="233"/>
      <c r="F28" s="233"/>
      <c r="G28" s="233"/>
      <c r="H28" s="234"/>
      <c r="I28" s="214"/>
      <c r="J28" s="229" t="str">
        <f t="shared" si="0"/>
        <v/>
      </c>
      <c r="K28" s="214"/>
      <c r="L28" s="214"/>
    </row>
    <row r="29" spans="2:12" ht="15.75" x14ac:dyDescent="0.25">
      <c r="B29" s="237" t="s">
        <v>260</v>
      </c>
      <c r="C29" s="231" t="s">
        <v>81</v>
      </c>
      <c r="D29" s="232"/>
      <c r="E29" s="233"/>
      <c r="F29" s="233"/>
      <c r="G29" s="233"/>
      <c r="H29" s="234"/>
      <c r="I29" s="214"/>
      <c r="J29" s="229" t="str">
        <f t="shared" si="0"/>
        <v/>
      </c>
      <c r="K29" s="214"/>
      <c r="L29" s="214"/>
    </row>
    <row r="30" spans="2:12" ht="15.75" x14ac:dyDescent="0.25">
      <c r="B30" s="237" t="s">
        <v>261</v>
      </c>
      <c r="C30" s="231" t="s">
        <v>82</v>
      </c>
      <c r="D30" s="232"/>
      <c r="E30" s="233"/>
      <c r="F30" s="233"/>
      <c r="G30" s="233"/>
      <c r="H30" s="234"/>
      <c r="I30" s="214"/>
      <c r="J30" s="229" t="str">
        <f t="shared" si="0"/>
        <v/>
      </c>
      <c r="K30" s="214"/>
      <c r="L30" s="214"/>
    </row>
    <row r="31" spans="2:12" ht="15.75" x14ac:dyDescent="0.25">
      <c r="B31" s="237" t="s">
        <v>262</v>
      </c>
      <c r="C31" s="231" t="s">
        <v>83</v>
      </c>
      <c r="D31" s="232"/>
      <c r="E31" s="233"/>
      <c r="F31" s="233"/>
      <c r="G31" s="233"/>
      <c r="H31" s="234"/>
      <c r="I31" s="214"/>
      <c r="J31" s="229" t="str">
        <f t="shared" si="0"/>
        <v/>
      </c>
      <c r="K31" s="214"/>
      <c r="L31" s="214"/>
    </row>
    <row r="32" spans="2:12" ht="15.75" x14ac:dyDescent="0.25">
      <c r="B32" s="235" t="s">
        <v>263</v>
      </c>
      <c r="C32" s="231" t="s">
        <v>84</v>
      </c>
      <c r="D32" s="232"/>
      <c r="E32" s="233"/>
      <c r="F32" s="233"/>
      <c r="G32" s="233"/>
      <c r="H32" s="234"/>
      <c r="I32" s="214"/>
      <c r="J32" s="229" t="str">
        <f t="shared" si="0"/>
        <v/>
      </c>
      <c r="K32" s="214"/>
      <c r="L32" s="214"/>
    </row>
    <row r="33" spans="2:12" ht="15.75" x14ac:dyDescent="0.25">
      <c r="B33" s="235" t="s">
        <v>264</v>
      </c>
      <c r="C33" s="231" t="s">
        <v>85</v>
      </c>
      <c r="D33" s="232"/>
      <c r="E33" s="233"/>
      <c r="F33" s="233"/>
      <c r="G33" s="233"/>
      <c r="H33" s="234"/>
      <c r="I33" s="214"/>
      <c r="J33" s="229" t="str">
        <f t="shared" si="0"/>
        <v/>
      </c>
      <c r="K33" s="214"/>
      <c r="L33" s="214"/>
    </row>
    <row r="34" spans="2:12" ht="15.75" x14ac:dyDescent="0.25">
      <c r="B34" s="235" t="s">
        <v>265</v>
      </c>
      <c r="C34" s="231" t="s">
        <v>86</v>
      </c>
      <c r="D34" s="232"/>
      <c r="E34" s="233"/>
      <c r="F34" s="233"/>
      <c r="G34" s="233"/>
      <c r="H34" s="234"/>
      <c r="I34" s="214"/>
      <c r="J34" s="229" t="str">
        <f t="shared" si="0"/>
        <v/>
      </c>
      <c r="K34" s="214"/>
      <c r="L34" s="214"/>
    </row>
    <row r="35" spans="2:12" ht="15.75" x14ac:dyDescent="0.25">
      <c r="B35" s="235" t="s">
        <v>266</v>
      </c>
      <c r="C35" s="231" t="s">
        <v>87</v>
      </c>
      <c r="D35" s="232"/>
      <c r="E35" s="233"/>
      <c r="F35" s="233"/>
      <c r="G35" s="233"/>
      <c r="H35" s="234"/>
      <c r="I35" s="214"/>
      <c r="J35" s="229" t="str">
        <f t="shared" si="0"/>
        <v/>
      </c>
      <c r="K35" s="214"/>
      <c r="L35" s="214"/>
    </row>
    <row r="36" spans="2:12" ht="15.75" x14ac:dyDescent="0.25">
      <c r="B36" s="235" t="s">
        <v>267</v>
      </c>
      <c r="C36" s="231" t="s">
        <v>88</v>
      </c>
      <c r="D36" s="232"/>
      <c r="E36" s="233"/>
      <c r="F36" s="233"/>
      <c r="G36" s="233"/>
      <c r="H36" s="234"/>
      <c r="I36" s="214"/>
      <c r="J36" s="229" t="str">
        <f t="shared" si="0"/>
        <v/>
      </c>
      <c r="K36" s="214"/>
      <c r="L36" s="214"/>
    </row>
    <row r="37" spans="2:12" ht="15.75" x14ac:dyDescent="0.25">
      <c r="B37" s="235" t="s">
        <v>268</v>
      </c>
      <c r="C37" s="231" t="s">
        <v>269</v>
      </c>
      <c r="D37" s="232"/>
      <c r="E37" s="233"/>
      <c r="F37" s="233"/>
      <c r="G37" s="233"/>
      <c r="H37" s="234"/>
      <c r="I37" s="214"/>
      <c r="J37" s="229" t="str">
        <f t="shared" si="0"/>
        <v/>
      </c>
      <c r="K37" s="214"/>
      <c r="L37" s="214"/>
    </row>
    <row r="38" spans="2:12" ht="15.75" x14ac:dyDescent="0.25">
      <c r="B38" s="235" t="s">
        <v>270</v>
      </c>
      <c r="C38" s="231" t="s">
        <v>271</v>
      </c>
      <c r="D38" s="232"/>
      <c r="E38" s="233"/>
      <c r="F38" s="233"/>
      <c r="G38" s="233"/>
      <c r="H38" s="234"/>
      <c r="I38" s="214"/>
      <c r="J38" s="229" t="str">
        <f t="shared" si="0"/>
        <v/>
      </c>
      <c r="K38" s="214"/>
      <c r="L38" s="214"/>
    </row>
    <row r="39" spans="2:12" ht="15.75" x14ac:dyDescent="0.25">
      <c r="B39" s="236" t="s">
        <v>272</v>
      </c>
      <c r="C39" s="231" t="s">
        <v>273</v>
      </c>
      <c r="D39" s="232"/>
      <c r="E39" s="233"/>
      <c r="F39" s="233"/>
      <c r="G39" s="233"/>
      <c r="H39" s="234"/>
      <c r="I39" s="214"/>
      <c r="J39" s="229" t="str">
        <f t="shared" si="0"/>
        <v/>
      </c>
      <c r="K39" s="214"/>
      <c r="L39" s="214"/>
    </row>
    <row r="40" spans="2:12" ht="15.75" x14ac:dyDescent="0.25">
      <c r="B40" s="235" t="s">
        <v>274</v>
      </c>
      <c r="C40" s="231" t="s">
        <v>275</v>
      </c>
      <c r="D40" s="232"/>
      <c r="E40" s="233"/>
      <c r="F40" s="233"/>
      <c r="G40" s="233"/>
      <c r="H40" s="234"/>
      <c r="I40" s="214"/>
      <c r="J40" s="229" t="str">
        <f t="shared" si="0"/>
        <v/>
      </c>
      <c r="K40" s="214"/>
      <c r="L40" s="214"/>
    </row>
    <row r="41" spans="2:12" ht="15.75" x14ac:dyDescent="0.25">
      <c r="B41" s="235" t="s">
        <v>276</v>
      </c>
      <c r="C41" s="231" t="s">
        <v>277</v>
      </c>
      <c r="D41" s="232"/>
      <c r="E41" s="233"/>
      <c r="F41" s="233"/>
      <c r="G41" s="233"/>
      <c r="H41" s="234"/>
      <c r="I41" s="214"/>
      <c r="J41" s="229" t="str">
        <f t="shared" si="0"/>
        <v/>
      </c>
      <c r="K41" s="214"/>
      <c r="L41" s="214"/>
    </row>
    <row r="42" spans="2:12" ht="15.75" x14ac:dyDescent="0.25">
      <c r="B42" s="235" t="s">
        <v>278</v>
      </c>
      <c r="C42" s="231" t="s">
        <v>279</v>
      </c>
      <c r="D42" s="232"/>
      <c r="E42" s="233"/>
      <c r="F42" s="233"/>
      <c r="G42" s="233"/>
      <c r="H42" s="234"/>
      <c r="I42" s="214"/>
      <c r="J42" s="229" t="str">
        <f t="shared" si="0"/>
        <v/>
      </c>
      <c r="K42" s="214"/>
      <c r="L42" s="214"/>
    </row>
    <row r="43" spans="2:12" ht="15.75" x14ac:dyDescent="0.25">
      <c r="B43" s="235" t="s">
        <v>280</v>
      </c>
      <c r="C43" s="231" t="s">
        <v>281</v>
      </c>
      <c r="D43" s="232"/>
      <c r="E43" s="233"/>
      <c r="F43" s="233"/>
      <c r="G43" s="233"/>
      <c r="H43" s="234"/>
      <c r="I43" s="214"/>
      <c r="J43" s="229" t="str">
        <f t="shared" si="0"/>
        <v/>
      </c>
      <c r="K43" s="214"/>
      <c r="L43" s="214"/>
    </row>
    <row r="44" spans="2:12" ht="15.75" x14ac:dyDescent="0.25">
      <c r="B44" s="235" t="s">
        <v>282</v>
      </c>
      <c r="C44" s="231" t="s">
        <v>283</v>
      </c>
      <c r="D44" s="232"/>
      <c r="E44" s="233"/>
      <c r="F44" s="233"/>
      <c r="G44" s="233"/>
      <c r="H44" s="234"/>
      <c r="I44" s="214"/>
      <c r="J44" s="229" t="str">
        <f t="shared" si="0"/>
        <v/>
      </c>
      <c r="K44" s="214"/>
      <c r="L44" s="214"/>
    </row>
    <row r="45" spans="2:12" ht="15.75" x14ac:dyDescent="0.25">
      <c r="B45" s="235" t="s">
        <v>284</v>
      </c>
      <c r="C45" s="231" t="s">
        <v>285</v>
      </c>
      <c r="D45" s="232"/>
      <c r="E45" s="233"/>
      <c r="F45" s="233"/>
      <c r="G45" s="233"/>
      <c r="H45" s="234"/>
      <c r="I45" s="214"/>
      <c r="J45" s="229" t="str">
        <f t="shared" si="0"/>
        <v/>
      </c>
      <c r="K45" s="214"/>
      <c r="L45" s="214"/>
    </row>
    <row r="46" spans="2:12" ht="15.75" x14ac:dyDescent="0.25">
      <c r="B46" s="235" t="s">
        <v>286</v>
      </c>
      <c r="C46" s="231" t="s">
        <v>287</v>
      </c>
      <c r="D46" s="232"/>
      <c r="E46" s="233"/>
      <c r="F46" s="233"/>
      <c r="G46" s="233"/>
      <c r="H46" s="234"/>
      <c r="I46" s="214"/>
      <c r="J46" s="229" t="str">
        <f t="shared" si="0"/>
        <v/>
      </c>
      <c r="K46" s="214"/>
      <c r="L46" s="214"/>
    </row>
    <row r="47" spans="2:12" ht="15.75" x14ac:dyDescent="0.25">
      <c r="B47" s="235" t="s">
        <v>288</v>
      </c>
      <c r="C47" s="231" t="s">
        <v>289</v>
      </c>
      <c r="D47" s="232"/>
      <c r="E47" s="233"/>
      <c r="F47" s="233"/>
      <c r="G47" s="233"/>
      <c r="H47" s="234"/>
      <c r="I47" s="214"/>
      <c r="J47" s="229" t="str">
        <f t="shared" si="0"/>
        <v/>
      </c>
      <c r="K47" s="214"/>
      <c r="L47" s="214"/>
    </row>
    <row r="48" spans="2:12" ht="15.75" x14ac:dyDescent="0.25">
      <c r="B48" s="235" t="s">
        <v>290</v>
      </c>
      <c r="C48" s="231" t="s">
        <v>291</v>
      </c>
      <c r="D48" s="232"/>
      <c r="E48" s="233"/>
      <c r="F48" s="233"/>
      <c r="G48" s="233"/>
      <c r="H48" s="234"/>
      <c r="I48" s="214"/>
      <c r="J48" s="229" t="str">
        <f t="shared" si="0"/>
        <v/>
      </c>
      <c r="K48" s="214"/>
      <c r="L48" s="214"/>
    </row>
    <row r="49" spans="2:12" ht="15.75" x14ac:dyDescent="0.25">
      <c r="B49" s="235" t="s">
        <v>292</v>
      </c>
      <c r="C49" s="231" t="s">
        <v>293</v>
      </c>
      <c r="D49" s="232"/>
      <c r="E49" s="233"/>
      <c r="F49" s="233"/>
      <c r="G49" s="233"/>
      <c r="H49" s="234"/>
      <c r="I49" s="214"/>
      <c r="J49" s="229" t="str">
        <f t="shared" si="0"/>
        <v/>
      </c>
      <c r="K49" s="214"/>
      <c r="L49" s="214"/>
    </row>
    <row r="50" spans="2:12" ht="15.75" x14ac:dyDescent="0.25">
      <c r="B50" s="235" t="s">
        <v>294</v>
      </c>
      <c r="C50" s="231" t="s">
        <v>295</v>
      </c>
      <c r="D50" s="232"/>
      <c r="E50" s="233"/>
      <c r="F50" s="233"/>
      <c r="G50" s="233"/>
      <c r="H50" s="234"/>
      <c r="I50" s="214"/>
      <c r="J50" s="229" t="str">
        <f t="shared" si="0"/>
        <v/>
      </c>
      <c r="K50" s="214"/>
      <c r="L50" s="214"/>
    </row>
    <row r="51" spans="2:12" ht="15.75" x14ac:dyDescent="0.25">
      <c r="B51" s="235" t="s">
        <v>296</v>
      </c>
      <c r="C51" s="231" t="s">
        <v>297</v>
      </c>
      <c r="D51" s="232"/>
      <c r="E51" s="233"/>
      <c r="F51" s="233"/>
      <c r="G51" s="233"/>
      <c r="H51" s="234"/>
      <c r="I51" s="214"/>
      <c r="J51" s="229" t="str">
        <f t="shared" si="0"/>
        <v/>
      </c>
      <c r="K51" s="214"/>
      <c r="L51" s="214"/>
    </row>
    <row r="52" spans="2:12" ht="15.75" x14ac:dyDescent="0.25">
      <c r="B52" s="235" t="s">
        <v>298</v>
      </c>
      <c r="C52" s="231" t="s">
        <v>299</v>
      </c>
      <c r="D52" s="232"/>
      <c r="E52" s="233"/>
      <c r="F52" s="233"/>
      <c r="G52" s="233"/>
      <c r="H52" s="234"/>
      <c r="I52" s="214"/>
      <c r="J52" s="229" t="str">
        <f t="shared" si="0"/>
        <v/>
      </c>
      <c r="K52" s="214"/>
      <c r="L52" s="214"/>
    </row>
    <row r="53" spans="2:12" ht="15.75" x14ac:dyDescent="0.25">
      <c r="B53" s="235" t="s">
        <v>300</v>
      </c>
      <c r="C53" s="231" t="s">
        <v>301</v>
      </c>
      <c r="D53" s="232"/>
      <c r="E53" s="233"/>
      <c r="F53" s="233"/>
      <c r="G53" s="233"/>
      <c r="H53" s="234"/>
      <c r="I53" s="214"/>
      <c r="J53" s="229" t="str">
        <f t="shared" si="0"/>
        <v/>
      </c>
      <c r="K53" s="214"/>
      <c r="L53" s="214"/>
    </row>
    <row r="54" spans="2:12" ht="15.75" x14ac:dyDescent="0.25">
      <c r="B54" s="236" t="s">
        <v>302</v>
      </c>
      <c r="C54" s="231" t="s">
        <v>303</v>
      </c>
      <c r="D54" s="232"/>
      <c r="E54" s="233"/>
      <c r="F54" s="233"/>
      <c r="G54" s="233"/>
      <c r="H54" s="234"/>
      <c r="I54" s="214"/>
      <c r="J54" s="229" t="str">
        <f t="shared" si="0"/>
        <v/>
      </c>
      <c r="K54" s="214"/>
      <c r="L54" s="214"/>
    </row>
    <row r="55" spans="2:12" ht="15.75" x14ac:dyDescent="0.25">
      <c r="B55" s="235" t="s">
        <v>304</v>
      </c>
      <c r="C55" s="231" t="s">
        <v>305</v>
      </c>
      <c r="D55" s="232"/>
      <c r="E55" s="233"/>
      <c r="F55" s="233"/>
      <c r="G55" s="233"/>
      <c r="H55" s="234"/>
      <c r="I55" s="214"/>
      <c r="J55" s="229" t="str">
        <f t="shared" si="0"/>
        <v/>
      </c>
      <c r="K55" s="214"/>
      <c r="L55" s="214"/>
    </row>
    <row r="56" spans="2:12" ht="15.75" x14ac:dyDescent="0.25">
      <c r="B56" s="236" t="s">
        <v>306</v>
      </c>
      <c r="C56" s="231" t="s">
        <v>307</v>
      </c>
      <c r="D56" s="232"/>
      <c r="E56" s="233"/>
      <c r="F56" s="233"/>
      <c r="G56" s="233"/>
      <c r="H56" s="234"/>
      <c r="I56" s="214"/>
      <c r="J56" s="229" t="str">
        <f t="shared" si="0"/>
        <v/>
      </c>
      <c r="K56" s="214"/>
      <c r="L56" s="214"/>
    </row>
    <row r="57" spans="2:12" ht="15.75" x14ac:dyDescent="0.25">
      <c r="B57" s="235" t="s">
        <v>308</v>
      </c>
      <c r="C57" s="231" t="s">
        <v>309</v>
      </c>
      <c r="D57" s="232"/>
      <c r="E57" s="233"/>
      <c r="F57" s="233"/>
      <c r="G57" s="233"/>
      <c r="H57" s="234"/>
      <c r="I57" s="214"/>
      <c r="J57" s="229" t="str">
        <f t="shared" si="0"/>
        <v/>
      </c>
      <c r="K57" s="214"/>
      <c r="L57" s="214"/>
    </row>
    <row r="58" spans="2:12" ht="15.75" x14ac:dyDescent="0.25">
      <c r="B58" s="235" t="s">
        <v>310</v>
      </c>
      <c r="C58" s="231" t="s">
        <v>311</v>
      </c>
      <c r="D58" s="232"/>
      <c r="E58" s="233"/>
      <c r="F58" s="233"/>
      <c r="G58" s="233"/>
      <c r="H58" s="234"/>
      <c r="I58" s="214"/>
      <c r="J58" s="229" t="str">
        <f t="shared" si="0"/>
        <v/>
      </c>
      <c r="K58" s="214"/>
      <c r="L58" s="214"/>
    </row>
    <row r="59" spans="2:12" ht="15.75" x14ac:dyDescent="0.25">
      <c r="B59" s="236" t="s">
        <v>312</v>
      </c>
      <c r="C59" s="231" t="s">
        <v>313</v>
      </c>
      <c r="D59" s="232"/>
      <c r="E59" s="233"/>
      <c r="F59" s="233"/>
      <c r="G59" s="233"/>
      <c r="H59" s="234"/>
      <c r="I59" s="214"/>
      <c r="J59" s="229" t="str">
        <f t="shared" si="0"/>
        <v/>
      </c>
      <c r="K59" s="214"/>
      <c r="L59" s="214"/>
    </row>
    <row r="60" spans="2:12" ht="15.75" x14ac:dyDescent="0.25">
      <c r="B60" s="235" t="s">
        <v>314</v>
      </c>
      <c r="C60" s="231" t="s">
        <v>315</v>
      </c>
      <c r="D60" s="232"/>
      <c r="E60" s="233"/>
      <c r="F60" s="233"/>
      <c r="G60" s="233"/>
      <c r="H60" s="234"/>
      <c r="I60" s="214"/>
      <c r="J60" s="229" t="str">
        <f t="shared" si="0"/>
        <v/>
      </c>
      <c r="K60" s="214"/>
      <c r="L60" s="214"/>
    </row>
    <row r="61" spans="2:12" ht="15.75" x14ac:dyDescent="0.25">
      <c r="B61" s="235" t="s">
        <v>316</v>
      </c>
      <c r="C61" s="231" t="s">
        <v>317</v>
      </c>
      <c r="D61" s="232"/>
      <c r="E61" s="233"/>
      <c r="F61" s="233"/>
      <c r="G61" s="233"/>
      <c r="H61" s="234"/>
      <c r="I61" s="214"/>
      <c r="J61" s="229" t="str">
        <f t="shared" si="0"/>
        <v/>
      </c>
      <c r="K61" s="214"/>
      <c r="L61" s="214"/>
    </row>
    <row r="62" spans="2:12" ht="30.75" x14ac:dyDescent="0.25">
      <c r="B62" s="235" t="s">
        <v>318</v>
      </c>
      <c r="C62" s="231" t="s">
        <v>319</v>
      </c>
      <c r="D62" s="232"/>
      <c r="E62" s="233"/>
      <c r="F62" s="233"/>
      <c r="G62" s="233"/>
      <c r="H62" s="234"/>
      <c r="I62" s="214"/>
      <c r="J62" s="229" t="str">
        <f t="shared" si="0"/>
        <v/>
      </c>
      <c r="K62" s="214"/>
      <c r="L62" s="214"/>
    </row>
    <row r="63" spans="2:12" ht="30.75" x14ac:dyDescent="0.25">
      <c r="B63" s="238" t="s">
        <v>320</v>
      </c>
      <c r="C63" s="231" t="s">
        <v>321</v>
      </c>
      <c r="D63" s="232"/>
      <c r="E63" s="233"/>
      <c r="F63" s="233"/>
      <c r="G63" s="233"/>
      <c r="H63" s="234"/>
      <c r="I63" s="214"/>
      <c r="J63" s="229" t="str">
        <f t="shared" si="0"/>
        <v/>
      </c>
      <c r="K63" s="214"/>
      <c r="L63" s="214"/>
    </row>
    <row r="64" spans="2:12" ht="15.75" x14ac:dyDescent="0.25">
      <c r="B64" s="238" t="s">
        <v>322</v>
      </c>
      <c r="C64" s="231" t="s">
        <v>323</v>
      </c>
      <c r="D64" s="232"/>
      <c r="E64" s="233"/>
      <c r="F64" s="233"/>
      <c r="G64" s="233"/>
      <c r="H64" s="234"/>
      <c r="I64" s="214"/>
      <c r="J64" s="229" t="str">
        <f t="shared" si="0"/>
        <v/>
      </c>
      <c r="K64" s="214"/>
      <c r="L64" s="214"/>
    </row>
    <row r="65" spans="2:12" ht="30.75" customHeight="1" x14ac:dyDescent="0.25">
      <c r="B65" s="238" t="s">
        <v>324</v>
      </c>
      <c r="C65" s="231" t="s">
        <v>325</v>
      </c>
      <c r="D65" s="232"/>
      <c r="E65" s="233"/>
      <c r="F65" s="233"/>
      <c r="G65" s="233"/>
      <c r="H65" s="234"/>
      <c r="I65" s="214"/>
      <c r="J65" s="229" t="str">
        <f t="shared" si="0"/>
        <v/>
      </c>
      <c r="K65" s="214"/>
      <c r="L65" s="214"/>
    </row>
    <row r="66" spans="2:12" ht="30.75" x14ac:dyDescent="0.25">
      <c r="B66" s="235" t="s">
        <v>326</v>
      </c>
      <c r="C66" s="231" t="s">
        <v>327</v>
      </c>
      <c r="D66" s="232"/>
      <c r="E66" s="233"/>
      <c r="F66" s="233"/>
      <c r="G66" s="233"/>
      <c r="H66" s="234"/>
      <c r="I66" s="214"/>
      <c r="J66" s="229" t="str">
        <f t="shared" si="0"/>
        <v/>
      </c>
      <c r="K66" s="214"/>
      <c r="L66" s="214"/>
    </row>
    <row r="67" spans="2:12" ht="16.5" thickBot="1" x14ac:dyDescent="0.3">
      <c r="B67" s="239" t="s">
        <v>328</v>
      </c>
      <c r="C67" s="240" t="s">
        <v>329</v>
      </c>
      <c r="D67" s="241"/>
      <c r="E67" s="242"/>
      <c r="F67" s="242"/>
      <c r="G67" s="242"/>
      <c r="H67" s="243"/>
      <c r="I67" s="214"/>
      <c r="J67" s="229" t="str">
        <f t="shared" si="0"/>
        <v/>
      </c>
      <c r="K67" s="214"/>
      <c r="L67" s="214"/>
    </row>
    <row r="68" spans="2:12" ht="15.75" x14ac:dyDescent="0.25"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</row>
    <row r="69" spans="2:12" ht="15.75" x14ac:dyDescent="0.25">
      <c r="B69" s="217"/>
      <c r="C69" s="217"/>
      <c r="D69" s="217"/>
      <c r="E69" s="214"/>
      <c r="F69" s="214"/>
      <c r="G69" s="214"/>
      <c r="H69" s="214"/>
      <c r="I69" s="214"/>
      <c r="J69" s="214"/>
      <c r="K69" s="214"/>
      <c r="L69" s="214"/>
    </row>
    <row r="70" spans="2:12" ht="29.25" x14ac:dyDescent="0.25">
      <c r="B70" s="244" t="s">
        <v>330</v>
      </c>
      <c r="C70" s="245"/>
      <c r="D70" s="229" t="str">
        <f>IF(D12=SUM(D13:D19)+SUM(D21:D27)+SUM(D32:D38)+SUM(D40:D53)+D55+D57+D58+D60+D61+D62+D66+D67,"","грешка" )</f>
        <v/>
      </c>
      <c r="E70" s="229" t="str">
        <f>IF(E12=SUM(E13:E19)+SUM(E21:E27)+SUM(E32:E38)+SUM(E40:E53)+E55+E57+E58+E60+E61+E62+E66+E67,"","грешка" )</f>
        <v/>
      </c>
      <c r="F70" s="229" t="str">
        <f>IF(F12=SUM(F13:F19)+SUM(F21:F27)+SUM(F32:F38)+SUM(F40:F53)+F55+F57+F58+F60+F61+F62+F66+F67,"","грешка" )</f>
        <v/>
      </c>
      <c r="G70" s="229" t="str">
        <f>IF(G12=SUM(G13:G19)+SUM(G21:G27)+SUM(G32:G38)+SUM(G40:G53)+G55+G57+G58+G60+G61+G62+G66+G67,"","грешка" )</f>
        <v/>
      </c>
      <c r="H70" s="229" t="str">
        <f>IF(H12=SUM(H13:H19)+SUM(H21:H27)+SUM(H32:H38)+SUM(H40:H53)+H55+H57+H58+H60+H61+H62+H66+H67,"","грешка" )</f>
        <v/>
      </c>
      <c r="I70" s="214"/>
      <c r="J70" s="214"/>
      <c r="K70" s="214"/>
      <c r="L70" s="214"/>
    </row>
    <row r="71" spans="2:12" ht="15.75" x14ac:dyDescent="0.25">
      <c r="B71" s="246" t="s">
        <v>331</v>
      </c>
      <c r="C71" s="245"/>
      <c r="D71" s="229" t="str">
        <f>IF(D19&lt;D20,"грешка","" )</f>
        <v/>
      </c>
      <c r="E71" s="229" t="str">
        <f>IF(E19&lt;E20,"грешка","" )</f>
        <v/>
      </c>
      <c r="F71" s="229" t="str">
        <f>IF(F19&lt;F20,"грешка","" )</f>
        <v/>
      </c>
      <c r="G71" s="229" t="str">
        <f>IF(G19&lt;G20,"грешка","" )</f>
        <v/>
      </c>
      <c r="H71" s="229" t="str">
        <f>IF(H19&lt;H20,"грешка","" )</f>
        <v/>
      </c>
      <c r="I71" s="214"/>
      <c r="J71" s="214"/>
      <c r="K71" s="214"/>
      <c r="L71" s="214"/>
    </row>
    <row r="72" spans="2:12" ht="15.75" x14ac:dyDescent="0.25">
      <c r="B72" s="246" t="s">
        <v>332</v>
      </c>
      <c r="C72" s="245"/>
      <c r="D72" s="229" t="str">
        <f>IF(D27&lt;D28+D29+D30+D31,"грешка","" )</f>
        <v/>
      </c>
      <c r="E72" s="229" t="str">
        <f>IF(E27&lt;E28+E29+E30+E31,"грешка","" )</f>
        <v/>
      </c>
      <c r="F72" s="229" t="str">
        <f>IF(F27&lt;F28+F29+F30+F31,"грешка","" )</f>
        <v/>
      </c>
      <c r="G72" s="229" t="str">
        <f>IF(G27&lt;G28+G29+G30+G31,"грешка","" )</f>
        <v/>
      </c>
      <c r="H72" s="229" t="str">
        <f>IF(H27&lt;H28+H29+H30+H31,"грешка","" )</f>
        <v/>
      </c>
      <c r="I72" s="214"/>
      <c r="J72" s="214"/>
      <c r="K72" s="214"/>
      <c r="L72" s="214"/>
    </row>
    <row r="73" spans="2:12" ht="15.75" x14ac:dyDescent="0.25">
      <c r="B73" s="246" t="s">
        <v>333</v>
      </c>
      <c r="C73" s="245"/>
      <c r="D73" s="229" t="str">
        <f>IF(D38&lt;D39,"грешка","" )</f>
        <v/>
      </c>
      <c r="E73" s="229" t="str">
        <f>IF(E38&lt;E39,"грешка","" )</f>
        <v/>
      </c>
      <c r="F73" s="229" t="str">
        <f>IF(F38&lt;F39,"грешка","" )</f>
        <v/>
      </c>
      <c r="G73" s="229" t="str">
        <f>IF(G38&lt;G39,"грешка","" )</f>
        <v/>
      </c>
      <c r="H73" s="229" t="str">
        <f>IF(H38&lt;H39,"грешка","" )</f>
        <v/>
      </c>
      <c r="I73" s="214"/>
      <c r="J73" s="214"/>
      <c r="K73" s="214"/>
      <c r="L73" s="214"/>
    </row>
    <row r="74" spans="2:12" ht="15.75" x14ac:dyDescent="0.25">
      <c r="B74" s="246" t="s">
        <v>334</v>
      </c>
      <c r="C74" s="245"/>
      <c r="D74" s="229" t="str">
        <f>IF(D53&lt;D54,"грешка","" )</f>
        <v/>
      </c>
      <c r="E74" s="229" t="str">
        <f>IF(E53&lt;E54,"грешка","" )</f>
        <v/>
      </c>
      <c r="F74" s="229" t="str">
        <f>IF(F53&lt;F54,"грешка","" )</f>
        <v/>
      </c>
      <c r="G74" s="229" t="str">
        <f>IF(G53&lt;G54,"грешка","" )</f>
        <v/>
      </c>
      <c r="H74" s="229" t="str">
        <f>IF(H53&lt;H54,"грешка","" )</f>
        <v/>
      </c>
      <c r="I74" s="214"/>
      <c r="J74" s="214"/>
      <c r="K74" s="214"/>
      <c r="L74" s="214"/>
    </row>
    <row r="75" spans="2:12" ht="15.75" x14ac:dyDescent="0.25">
      <c r="B75" s="246" t="s">
        <v>335</v>
      </c>
      <c r="C75" s="245"/>
      <c r="D75" s="229" t="str">
        <f>IF(D55&lt;D56,"грешка","" )</f>
        <v/>
      </c>
      <c r="E75" s="229" t="str">
        <f>IF(E55&lt;E56,"грешка","" )</f>
        <v/>
      </c>
      <c r="F75" s="229" t="str">
        <f>IF(F55&lt;F56,"грешка","" )</f>
        <v/>
      </c>
      <c r="G75" s="229" t="str">
        <f>IF(G55&lt;G56,"грешка","" )</f>
        <v/>
      </c>
      <c r="H75" s="229" t="str">
        <f>IF(H55&lt;H56,"грешка","" )</f>
        <v/>
      </c>
      <c r="I75" s="214"/>
      <c r="J75" s="214"/>
      <c r="K75" s="214"/>
      <c r="L75" s="214"/>
    </row>
    <row r="76" spans="2:12" ht="15.75" x14ac:dyDescent="0.25">
      <c r="B76" s="246" t="s">
        <v>336</v>
      </c>
      <c r="C76" s="245"/>
      <c r="D76" s="229" t="str">
        <f>IF(D58&lt;D59,"грешка","" )</f>
        <v/>
      </c>
      <c r="E76" s="229" t="str">
        <f>IF(E58&lt;E59,"грешка","" )</f>
        <v/>
      </c>
      <c r="F76" s="229" t="str">
        <f>IF(F58&lt;F59,"грешка","" )</f>
        <v/>
      </c>
      <c r="G76" s="229" t="str">
        <f>IF(G58&lt;G59,"грешка","" )</f>
        <v/>
      </c>
      <c r="H76" s="229" t="str">
        <f>IF(H58&lt;H59,"грешка","" )</f>
        <v/>
      </c>
      <c r="I76" s="214"/>
      <c r="J76" s="214"/>
      <c r="K76" s="214"/>
      <c r="L76" s="214"/>
    </row>
    <row r="77" spans="2:12" ht="15.75" x14ac:dyDescent="0.25">
      <c r="B77" s="246" t="s">
        <v>337</v>
      </c>
      <c r="C77" s="245"/>
      <c r="D77" s="229" t="str">
        <f>IF(D62&lt;D63+D64+D65,"грешка","" )</f>
        <v/>
      </c>
      <c r="E77" s="229" t="str">
        <f>IF(E62&lt;E63+E64+E65,"грешка","" )</f>
        <v/>
      </c>
      <c r="F77" s="229" t="str">
        <f>IF(F62&lt;F63+F64+F65,"грешка","" )</f>
        <v/>
      </c>
      <c r="G77" s="229" t="str">
        <f>IF(G62&lt;G63+G64+G65,"грешка","" )</f>
        <v/>
      </c>
      <c r="H77" s="229" t="str">
        <f>IF(H62&lt;H63+H64+H65,"грешка","" )</f>
        <v/>
      </c>
      <c r="I77" s="214"/>
      <c r="J77" s="214"/>
      <c r="K77" s="214"/>
      <c r="L77" s="214"/>
    </row>
  </sheetData>
  <mergeCells count="4">
    <mergeCell ref="C7:C9"/>
    <mergeCell ref="D7:H7"/>
    <mergeCell ref="J7:J9"/>
    <mergeCell ref="E8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4"/>
  <sheetViews>
    <sheetView workbookViewId="0">
      <selection activeCell="L16" sqref="L16"/>
    </sheetView>
  </sheetViews>
  <sheetFormatPr defaultRowHeight="15" x14ac:dyDescent="0.25"/>
  <cols>
    <col min="1" max="1" width="4.85546875" customWidth="1"/>
    <col min="2" max="2" width="61.140625" customWidth="1"/>
    <col min="3" max="3" width="6.7109375" customWidth="1"/>
    <col min="5" max="5" width="12.5703125" customWidth="1"/>
  </cols>
  <sheetData>
    <row r="2" spans="2:11" ht="15.75" x14ac:dyDescent="0.25">
      <c r="B2" s="247"/>
    </row>
    <row r="4" spans="2:11" ht="37.5" customHeight="1" x14ac:dyDescent="0.25">
      <c r="B4" s="470" t="s">
        <v>338</v>
      </c>
      <c r="C4" s="470"/>
      <c r="D4" s="470"/>
      <c r="E4" s="470"/>
      <c r="F4" s="470"/>
      <c r="G4" s="470"/>
      <c r="H4" s="470"/>
      <c r="I4" s="470"/>
      <c r="J4" s="470"/>
      <c r="K4" s="470"/>
    </row>
    <row r="5" spans="2:11" ht="18" x14ac:dyDescent="0.25">
      <c r="B5" s="248"/>
      <c r="C5" s="193"/>
      <c r="D5" s="3"/>
      <c r="E5" s="3"/>
      <c r="F5" s="3"/>
      <c r="G5" s="3"/>
      <c r="H5" s="3"/>
      <c r="I5" s="3"/>
      <c r="J5" s="3"/>
    </row>
    <row r="6" spans="2:11" ht="16.5" thickBot="1" x14ac:dyDescent="0.3">
      <c r="B6" s="249"/>
      <c r="C6" s="193"/>
      <c r="D6" s="3"/>
      <c r="E6" s="3"/>
      <c r="F6" s="3"/>
      <c r="G6" s="3"/>
      <c r="H6" s="5" t="s">
        <v>2</v>
      </c>
      <c r="I6" s="3"/>
      <c r="J6" s="3"/>
    </row>
    <row r="7" spans="2:11" ht="30" thickBot="1" x14ac:dyDescent="0.3">
      <c r="B7" s="477" t="s">
        <v>339</v>
      </c>
      <c r="C7" s="473" t="s">
        <v>62</v>
      </c>
      <c r="D7" s="393" t="s">
        <v>340</v>
      </c>
      <c r="E7" s="394"/>
      <c r="F7" s="478"/>
      <c r="G7" s="174"/>
      <c r="H7" s="148" t="s">
        <v>341</v>
      </c>
      <c r="I7" s="148" t="s">
        <v>342</v>
      </c>
      <c r="J7" s="174"/>
    </row>
    <row r="8" spans="2:11" ht="75.75" thickBot="1" x14ac:dyDescent="0.3">
      <c r="B8" s="474"/>
      <c r="C8" s="474"/>
      <c r="D8" s="250" t="s">
        <v>123</v>
      </c>
      <c r="E8" s="251" t="s">
        <v>343</v>
      </c>
      <c r="F8" s="252" t="s">
        <v>344</v>
      </c>
      <c r="G8" s="174"/>
      <c r="H8" s="174"/>
      <c r="I8" s="174"/>
      <c r="J8" s="174"/>
    </row>
    <row r="9" spans="2:11" ht="16.5" thickBot="1" x14ac:dyDescent="0.3">
      <c r="B9" s="253" t="s">
        <v>26</v>
      </c>
      <c r="C9" s="8" t="s">
        <v>27</v>
      </c>
      <c r="D9" s="7">
        <v>1</v>
      </c>
      <c r="E9" s="254">
        <v>2</v>
      </c>
      <c r="F9" s="7">
        <v>3</v>
      </c>
      <c r="G9" s="174"/>
      <c r="H9" s="174"/>
      <c r="I9" s="174"/>
      <c r="J9" s="174"/>
    </row>
    <row r="10" spans="2:11" ht="15.75" x14ac:dyDescent="0.25">
      <c r="B10" s="255" t="s">
        <v>345</v>
      </c>
      <c r="C10" s="256" t="s">
        <v>29</v>
      </c>
      <c r="D10" s="257"/>
      <c r="E10" s="258"/>
      <c r="F10" s="259"/>
      <c r="G10" s="3"/>
      <c r="H10" s="13" t="str">
        <f>IF(D10&lt;E10,"грешка","")</f>
        <v/>
      </c>
      <c r="I10" s="13" t="str">
        <f>IF(D10&lt;F10,"грешка","")</f>
        <v/>
      </c>
      <c r="J10" s="3"/>
    </row>
    <row r="11" spans="2:11" ht="15.75" x14ac:dyDescent="0.25">
      <c r="B11" s="260" t="s">
        <v>346</v>
      </c>
      <c r="C11" s="261" t="s">
        <v>31</v>
      </c>
      <c r="D11" s="262"/>
      <c r="E11" s="263"/>
      <c r="F11" s="264"/>
      <c r="G11" s="3"/>
      <c r="H11" s="13" t="str">
        <f t="shared" ref="H11:H74" si="0">IF(D11&lt;E11,"грешка","")</f>
        <v/>
      </c>
      <c r="I11" s="13" t="str">
        <f t="shared" ref="I11:I74" si="1">IF(D11&lt;F11,"грешка","")</f>
        <v/>
      </c>
      <c r="J11" s="3"/>
    </row>
    <row r="12" spans="2:11" ht="15.75" x14ac:dyDescent="0.25">
      <c r="B12" s="265" t="s">
        <v>347</v>
      </c>
      <c r="C12" s="266" t="s">
        <v>33</v>
      </c>
      <c r="D12" s="262"/>
      <c r="E12" s="263"/>
      <c r="F12" s="264"/>
      <c r="G12" s="3"/>
      <c r="H12" s="13" t="str">
        <f t="shared" si="0"/>
        <v/>
      </c>
      <c r="I12" s="13" t="str">
        <f t="shared" si="1"/>
        <v/>
      </c>
      <c r="J12" s="3"/>
    </row>
    <row r="13" spans="2:11" ht="15.75" x14ac:dyDescent="0.25">
      <c r="B13" s="267" t="s">
        <v>348</v>
      </c>
      <c r="C13" s="266" t="s">
        <v>349</v>
      </c>
      <c r="D13" s="262"/>
      <c r="E13" s="263"/>
      <c r="F13" s="264"/>
      <c r="G13" s="3"/>
      <c r="H13" s="13" t="str">
        <f t="shared" si="0"/>
        <v/>
      </c>
      <c r="I13" s="13" t="str">
        <f t="shared" si="1"/>
        <v/>
      </c>
      <c r="J13" s="3"/>
    </row>
    <row r="14" spans="2:11" ht="15.75" x14ac:dyDescent="0.25">
      <c r="B14" s="267" t="s">
        <v>350</v>
      </c>
      <c r="C14" s="266" t="s">
        <v>351</v>
      </c>
      <c r="D14" s="262"/>
      <c r="E14" s="263"/>
      <c r="F14" s="264"/>
      <c r="G14" s="3"/>
      <c r="H14" s="13" t="str">
        <f t="shared" si="0"/>
        <v/>
      </c>
      <c r="I14" s="13" t="str">
        <f t="shared" si="1"/>
        <v/>
      </c>
      <c r="J14" s="3"/>
    </row>
    <row r="15" spans="2:11" ht="15.75" x14ac:dyDescent="0.25">
      <c r="B15" s="265" t="s">
        <v>352</v>
      </c>
      <c r="C15" s="266" t="s">
        <v>353</v>
      </c>
      <c r="D15" s="262"/>
      <c r="E15" s="263"/>
      <c r="F15" s="264"/>
      <c r="G15" s="3"/>
      <c r="H15" s="13" t="str">
        <f t="shared" si="0"/>
        <v/>
      </c>
      <c r="I15" s="13" t="str">
        <f t="shared" si="1"/>
        <v/>
      </c>
      <c r="J15" s="3"/>
    </row>
    <row r="16" spans="2:11" ht="15.75" x14ac:dyDescent="0.25">
      <c r="B16" s="265" t="s">
        <v>354</v>
      </c>
      <c r="C16" s="266" t="s">
        <v>355</v>
      </c>
      <c r="D16" s="262"/>
      <c r="E16" s="263"/>
      <c r="F16" s="264"/>
      <c r="G16" s="268"/>
      <c r="H16" s="13" t="str">
        <f t="shared" si="0"/>
        <v/>
      </c>
      <c r="I16" s="13" t="str">
        <f t="shared" si="1"/>
        <v/>
      </c>
      <c r="J16" s="268"/>
    </row>
    <row r="17" spans="2:10" ht="15.75" x14ac:dyDescent="0.25">
      <c r="B17" s="265" t="s">
        <v>356</v>
      </c>
      <c r="C17" s="266" t="s">
        <v>357</v>
      </c>
      <c r="D17" s="262"/>
      <c r="E17" s="263"/>
      <c r="F17" s="264"/>
      <c r="G17" s="268"/>
      <c r="H17" s="13" t="str">
        <f t="shared" si="0"/>
        <v/>
      </c>
      <c r="I17" s="13" t="str">
        <f t="shared" si="1"/>
        <v/>
      </c>
      <c r="J17" s="268"/>
    </row>
    <row r="18" spans="2:10" ht="15.75" x14ac:dyDescent="0.25">
      <c r="B18" s="265" t="s">
        <v>358</v>
      </c>
      <c r="C18" s="266" t="s">
        <v>359</v>
      </c>
      <c r="D18" s="262"/>
      <c r="E18" s="263"/>
      <c r="F18" s="264"/>
      <c r="G18" s="268"/>
      <c r="H18" s="13" t="str">
        <f t="shared" si="0"/>
        <v/>
      </c>
      <c r="I18" s="13" t="str">
        <f t="shared" si="1"/>
        <v/>
      </c>
      <c r="J18" s="268"/>
    </row>
    <row r="19" spans="2:10" ht="15.75" x14ac:dyDescent="0.25">
      <c r="B19" s="265" t="s">
        <v>360</v>
      </c>
      <c r="C19" s="266" t="s">
        <v>361</v>
      </c>
      <c r="D19" s="262"/>
      <c r="E19" s="263"/>
      <c r="F19" s="264"/>
      <c r="G19" s="268"/>
      <c r="H19" s="13" t="str">
        <f t="shared" si="0"/>
        <v/>
      </c>
      <c r="I19" s="13" t="str">
        <f t="shared" si="1"/>
        <v/>
      </c>
      <c r="J19" s="268"/>
    </row>
    <row r="20" spans="2:10" ht="15.75" x14ac:dyDescent="0.25">
      <c r="B20" s="260" t="s">
        <v>362</v>
      </c>
      <c r="C20" s="266" t="s">
        <v>363</v>
      </c>
      <c r="D20" s="262"/>
      <c r="E20" s="263"/>
      <c r="F20" s="264"/>
      <c r="G20" s="3"/>
      <c r="H20" s="13" t="str">
        <f t="shared" si="0"/>
        <v/>
      </c>
      <c r="I20" s="13" t="str">
        <f t="shared" si="1"/>
        <v/>
      </c>
      <c r="J20" s="3"/>
    </row>
    <row r="21" spans="2:10" ht="15.75" x14ac:dyDescent="0.25">
      <c r="B21" s="265" t="s">
        <v>364</v>
      </c>
      <c r="C21" s="266" t="s">
        <v>365</v>
      </c>
      <c r="D21" s="262"/>
      <c r="E21" s="263"/>
      <c r="F21" s="264"/>
      <c r="G21" s="3"/>
      <c r="H21" s="13" t="str">
        <f t="shared" si="0"/>
        <v/>
      </c>
      <c r="I21" s="13" t="str">
        <f t="shared" si="1"/>
        <v/>
      </c>
      <c r="J21" s="3"/>
    </row>
    <row r="22" spans="2:10" ht="19.5" customHeight="1" x14ac:dyDescent="0.25">
      <c r="B22" s="269" t="s">
        <v>366</v>
      </c>
      <c r="C22" s="266" t="s">
        <v>367</v>
      </c>
      <c r="D22" s="262"/>
      <c r="E22" s="263"/>
      <c r="F22" s="264"/>
      <c r="G22" s="3"/>
      <c r="H22" s="13" t="str">
        <f t="shared" si="0"/>
        <v/>
      </c>
      <c r="I22" s="13" t="str">
        <f t="shared" si="1"/>
        <v/>
      </c>
      <c r="J22" s="3"/>
    </row>
    <row r="23" spans="2:10" ht="47.25" customHeight="1" x14ac:dyDescent="0.25">
      <c r="B23" s="270" t="s">
        <v>368</v>
      </c>
      <c r="C23" s="261" t="s">
        <v>369</v>
      </c>
      <c r="D23" s="262"/>
      <c r="E23" s="263"/>
      <c r="F23" s="264"/>
      <c r="G23" s="3"/>
      <c r="H23" s="13" t="str">
        <f t="shared" si="0"/>
        <v/>
      </c>
      <c r="I23" s="13" t="str">
        <f t="shared" si="1"/>
        <v/>
      </c>
      <c r="J23" s="3"/>
    </row>
    <row r="24" spans="2:10" ht="15.75" x14ac:dyDescent="0.25">
      <c r="B24" s="265" t="s">
        <v>370</v>
      </c>
      <c r="C24" s="266" t="s">
        <v>371</v>
      </c>
      <c r="D24" s="262"/>
      <c r="E24" s="263"/>
      <c r="F24" s="264"/>
      <c r="G24" s="3"/>
      <c r="H24" s="13" t="str">
        <f t="shared" si="0"/>
        <v/>
      </c>
      <c r="I24" s="13" t="str">
        <f t="shared" si="1"/>
        <v/>
      </c>
      <c r="J24" s="3"/>
    </row>
    <row r="25" spans="2:10" ht="15.75" x14ac:dyDescent="0.25">
      <c r="B25" s="267" t="s">
        <v>372</v>
      </c>
      <c r="C25" s="266" t="s">
        <v>373</v>
      </c>
      <c r="D25" s="262"/>
      <c r="E25" s="263"/>
      <c r="F25" s="264"/>
      <c r="G25" s="3"/>
      <c r="H25" s="13" t="str">
        <f t="shared" si="0"/>
        <v/>
      </c>
      <c r="I25" s="13" t="str">
        <f t="shared" si="1"/>
        <v/>
      </c>
      <c r="J25" s="3"/>
    </row>
    <row r="26" spans="2:10" ht="15.75" x14ac:dyDescent="0.25">
      <c r="B26" s="265" t="s">
        <v>374</v>
      </c>
      <c r="C26" s="266" t="s">
        <v>375</v>
      </c>
      <c r="D26" s="262"/>
      <c r="E26" s="263"/>
      <c r="F26" s="264"/>
      <c r="G26" s="3"/>
      <c r="H26" s="13" t="str">
        <f t="shared" si="0"/>
        <v/>
      </c>
      <c r="I26" s="13" t="str">
        <f t="shared" si="1"/>
        <v/>
      </c>
      <c r="J26" s="3"/>
    </row>
    <row r="27" spans="2:10" ht="15.75" x14ac:dyDescent="0.25">
      <c r="B27" s="265" t="s">
        <v>376</v>
      </c>
      <c r="C27" s="266" t="s">
        <v>377</v>
      </c>
      <c r="D27" s="262"/>
      <c r="E27" s="263"/>
      <c r="F27" s="264"/>
      <c r="G27" s="3"/>
      <c r="H27" s="13" t="str">
        <f t="shared" si="0"/>
        <v/>
      </c>
      <c r="I27" s="13" t="str">
        <f t="shared" si="1"/>
        <v/>
      </c>
      <c r="J27" s="3"/>
    </row>
    <row r="28" spans="2:10" ht="15.75" x14ac:dyDescent="0.25">
      <c r="B28" s="267" t="s">
        <v>378</v>
      </c>
      <c r="C28" s="266" t="s">
        <v>379</v>
      </c>
      <c r="D28" s="262"/>
      <c r="E28" s="263"/>
      <c r="F28" s="264"/>
      <c r="G28" s="3"/>
      <c r="H28" s="13" t="str">
        <f t="shared" si="0"/>
        <v/>
      </c>
      <c r="I28" s="13" t="str">
        <f t="shared" si="1"/>
        <v/>
      </c>
      <c r="J28" s="3"/>
    </row>
    <row r="29" spans="2:10" ht="27.75" customHeight="1" x14ac:dyDescent="0.25">
      <c r="B29" s="271" t="s">
        <v>380</v>
      </c>
      <c r="C29" s="266" t="s">
        <v>381</v>
      </c>
      <c r="D29" s="262"/>
      <c r="E29" s="263"/>
      <c r="F29" s="264"/>
      <c r="G29" s="3"/>
      <c r="H29" s="13" t="str">
        <f t="shared" si="0"/>
        <v/>
      </c>
      <c r="I29" s="13" t="str">
        <f t="shared" si="1"/>
        <v/>
      </c>
      <c r="J29" s="3"/>
    </row>
    <row r="30" spans="2:10" ht="29.25" x14ac:dyDescent="0.25">
      <c r="B30" s="271" t="s">
        <v>382</v>
      </c>
      <c r="C30" s="266" t="s">
        <v>383</v>
      </c>
      <c r="D30" s="262"/>
      <c r="E30" s="263"/>
      <c r="F30" s="264"/>
      <c r="G30" s="3"/>
      <c r="H30" s="13" t="str">
        <f t="shared" si="0"/>
        <v/>
      </c>
      <c r="I30" s="13" t="str">
        <f t="shared" si="1"/>
        <v/>
      </c>
      <c r="J30" s="3"/>
    </row>
    <row r="31" spans="2:10" ht="30" x14ac:dyDescent="0.25">
      <c r="B31" s="270" t="s">
        <v>384</v>
      </c>
      <c r="C31" s="261" t="s">
        <v>385</v>
      </c>
      <c r="D31" s="262"/>
      <c r="E31" s="263"/>
      <c r="F31" s="264"/>
      <c r="G31" s="3"/>
      <c r="H31" s="13" t="str">
        <f t="shared" si="0"/>
        <v/>
      </c>
      <c r="I31" s="13" t="str">
        <f t="shared" si="1"/>
        <v/>
      </c>
      <c r="J31" s="3"/>
    </row>
    <row r="32" spans="2:10" ht="29.25" x14ac:dyDescent="0.25">
      <c r="B32" s="271" t="s">
        <v>386</v>
      </c>
      <c r="C32" s="266" t="s">
        <v>387</v>
      </c>
      <c r="D32" s="262"/>
      <c r="E32" s="263"/>
      <c r="F32" s="264"/>
      <c r="G32" s="3"/>
      <c r="H32" s="13" t="str">
        <f t="shared" si="0"/>
        <v/>
      </c>
      <c r="I32" s="13" t="str">
        <f t="shared" si="1"/>
        <v/>
      </c>
      <c r="J32" s="3"/>
    </row>
    <row r="33" spans="2:10" ht="15.75" x14ac:dyDescent="0.25">
      <c r="B33" s="272" t="s">
        <v>388</v>
      </c>
      <c r="C33" s="266" t="s">
        <v>389</v>
      </c>
      <c r="D33" s="262"/>
      <c r="E33" s="263"/>
      <c r="F33" s="264"/>
      <c r="G33" s="3"/>
      <c r="H33" s="13" t="str">
        <f t="shared" si="0"/>
        <v/>
      </c>
      <c r="I33" s="13" t="str">
        <f t="shared" si="1"/>
        <v/>
      </c>
      <c r="J33" s="3"/>
    </row>
    <row r="34" spans="2:10" ht="15.75" x14ac:dyDescent="0.25">
      <c r="B34" s="272" t="s">
        <v>390</v>
      </c>
      <c r="C34" s="266" t="s">
        <v>391</v>
      </c>
      <c r="D34" s="262"/>
      <c r="E34" s="263"/>
      <c r="F34" s="264"/>
      <c r="G34" s="3"/>
      <c r="H34" s="13" t="str">
        <f t="shared" si="0"/>
        <v/>
      </c>
      <c r="I34" s="13" t="str">
        <f t="shared" si="1"/>
        <v/>
      </c>
      <c r="J34" s="3"/>
    </row>
    <row r="35" spans="2:10" ht="15.75" x14ac:dyDescent="0.25">
      <c r="B35" s="272" t="s">
        <v>392</v>
      </c>
      <c r="C35" s="266" t="s">
        <v>393</v>
      </c>
      <c r="D35" s="262"/>
      <c r="E35" s="263"/>
      <c r="F35" s="264"/>
      <c r="G35" s="3"/>
      <c r="H35" s="13" t="str">
        <f t="shared" si="0"/>
        <v/>
      </c>
      <c r="I35" s="13" t="str">
        <f t="shared" si="1"/>
        <v/>
      </c>
      <c r="J35" s="3"/>
    </row>
    <row r="36" spans="2:10" ht="15.75" x14ac:dyDescent="0.25">
      <c r="B36" s="265" t="s">
        <v>394</v>
      </c>
      <c r="C36" s="266" t="s">
        <v>395</v>
      </c>
      <c r="D36" s="262"/>
      <c r="E36" s="263"/>
      <c r="F36" s="264"/>
      <c r="G36" s="3"/>
      <c r="H36" s="13" t="str">
        <f t="shared" si="0"/>
        <v/>
      </c>
      <c r="I36" s="13" t="str">
        <f t="shared" si="1"/>
        <v/>
      </c>
      <c r="J36" s="3"/>
    </row>
    <row r="37" spans="2:10" ht="15.75" x14ac:dyDescent="0.25">
      <c r="B37" s="267" t="s">
        <v>396</v>
      </c>
      <c r="C37" s="266" t="s">
        <v>397</v>
      </c>
      <c r="D37" s="262"/>
      <c r="E37" s="263"/>
      <c r="F37" s="264"/>
      <c r="G37" s="3"/>
      <c r="H37" s="13" t="str">
        <f t="shared" si="0"/>
        <v/>
      </c>
      <c r="I37" s="13" t="str">
        <f t="shared" si="1"/>
        <v/>
      </c>
      <c r="J37" s="3"/>
    </row>
    <row r="38" spans="2:10" ht="15.75" x14ac:dyDescent="0.25">
      <c r="B38" s="267" t="s">
        <v>398</v>
      </c>
      <c r="C38" s="266" t="s">
        <v>399</v>
      </c>
      <c r="D38" s="262"/>
      <c r="E38" s="263"/>
      <c r="F38" s="264"/>
      <c r="G38" s="3"/>
      <c r="H38" s="13" t="str">
        <f t="shared" si="0"/>
        <v/>
      </c>
      <c r="I38" s="13" t="str">
        <f t="shared" si="1"/>
        <v/>
      </c>
      <c r="J38" s="3"/>
    </row>
    <row r="39" spans="2:10" ht="15.75" x14ac:dyDescent="0.25">
      <c r="B39" s="265" t="s">
        <v>400</v>
      </c>
      <c r="C39" s="266" t="s">
        <v>401</v>
      </c>
      <c r="D39" s="262"/>
      <c r="E39" s="263"/>
      <c r="F39" s="264"/>
      <c r="G39" s="3"/>
      <c r="H39" s="13" t="str">
        <f t="shared" si="0"/>
        <v/>
      </c>
      <c r="I39" s="13" t="str">
        <f t="shared" si="1"/>
        <v/>
      </c>
      <c r="J39" s="3"/>
    </row>
    <row r="40" spans="2:10" ht="15.75" x14ac:dyDescent="0.25">
      <c r="B40" s="272" t="s">
        <v>402</v>
      </c>
      <c r="C40" s="266" t="s">
        <v>403</v>
      </c>
      <c r="D40" s="262"/>
      <c r="E40" s="263"/>
      <c r="F40" s="264"/>
      <c r="G40" s="3"/>
      <c r="H40" s="13" t="str">
        <f t="shared" si="0"/>
        <v/>
      </c>
      <c r="I40" s="13" t="str">
        <f t="shared" si="1"/>
        <v/>
      </c>
      <c r="J40" s="3"/>
    </row>
    <row r="41" spans="2:10" ht="15.75" x14ac:dyDescent="0.25">
      <c r="B41" s="272" t="s">
        <v>404</v>
      </c>
      <c r="C41" s="266" t="s">
        <v>405</v>
      </c>
      <c r="D41" s="262"/>
      <c r="E41" s="263"/>
      <c r="F41" s="264"/>
      <c r="G41" s="3"/>
      <c r="H41" s="13" t="str">
        <f t="shared" si="0"/>
        <v/>
      </c>
      <c r="I41" s="13" t="str">
        <f t="shared" si="1"/>
        <v/>
      </c>
      <c r="J41" s="3"/>
    </row>
    <row r="42" spans="2:10" ht="15.75" x14ac:dyDescent="0.25">
      <c r="B42" s="265" t="s">
        <v>406</v>
      </c>
      <c r="C42" s="266" t="s">
        <v>407</v>
      </c>
      <c r="D42" s="262"/>
      <c r="E42" s="263"/>
      <c r="F42" s="264"/>
      <c r="G42" s="3"/>
      <c r="H42" s="13" t="str">
        <f t="shared" si="0"/>
        <v/>
      </c>
      <c r="I42" s="13" t="str">
        <f t="shared" si="1"/>
        <v/>
      </c>
      <c r="J42" s="3"/>
    </row>
    <row r="43" spans="2:10" ht="15.75" x14ac:dyDescent="0.25">
      <c r="B43" s="265" t="s">
        <v>408</v>
      </c>
      <c r="C43" s="266" t="s">
        <v>409</v>
      </c>
      <c r="D43" s="262"/>
      <c r="E43" s="263"/>
      <c r="F43" s="264"/>
      <c r="G43" s="3"/>
      <c r="H43" s="13" t="str">
        <f t="shared" si="0"/>
        <v/>
      </c>
      <c r="I43" s="13" t="str">
        <f t="shared" si="1"/>
        <v/>
      </c>
      <c r="J43" s="3"/>
    </row>
    <row r="44" spans="2:10" ht="15.75" x14ac:dyDescent="0.25">
      <c r="B44" s="273" t="s">
        <v>410</v>
      </c>
      <c r="C44" s="266" t="s">
        <v>411</v>
      </c>
      <c r="D44" s="262"/>
      <c r="E44" s="263"/>
      <c r="F44" s="264"/>
      <c r="G44" s="3"/>
      <c r="H44" s="13" t="str">
        <f t="shared" si="0"/>
        <v/>
      </c>
      <c r="I44" s="13" t="str">
        <f t="shared" si="1"/>
        <v/>
      </c>
      <c r="J44" s="3"/>
    </row>
    <row r="45" spans="2:10" ht="15.75" x14ac:dyDescent="0.25">
      <c r="B45" s="265" t="s">
        <v>412</v>
      </c>
      <c r="C45" s="266" t="s">
        <v>413</v>
      </c>
      <c r="D45" s="274"/>
      <c r="E45" s="275"/>
      <c r="F45" s="276"/>
      <c r="G45" s="3"/>
      <c r="H45" s="13" t="str">
        <f t="shared" si="0"/>
        <v/>
      </c>
      <c r="I45" s="13" t="str">
        <f t="shared" si="1"/>
        <v/>
      </c>
      <c r="J45" s="3"/>
    </row>
    <row r="46" spans="2:10" ht="29.25" x14ac:dyDescent="0.25">
      <c r="B46" s="271" t="s">
        <v>414</v>
      </c>
      <c r="C46" s="266" t="s">
        <v>415</v>
      </c>
      <c r="D46" s="277"/>
      <c r="E46" s="278"/>
      <c r="F46" s="279"/>
      <c r="G46" s="268"/>
      <c r="H46" s="13" t="str">
        <f t="shared" si="0"/>
        <v/>
      </c>
      <c r="I46" s="13" t="str">
        <f t="shared" si="1"/>
        <v/>
      </c>
      <c r="J46" s="268"/>
    </row>
    <row r="47" spans="2:10" ht="29.25" x14ac:dyDescent="0.25">
      <c r="B47" s="265" t="s">
        <v>416</v>
      </c>
      <c r="C47" s="266" t="s">
        <v>417</v>
      </c>
      <c r="D47" s="262"/>
      <c r="E47" s="263"/>
      <c r="F47" s="264"/>
      <c r="G47" s="3"/>
      <c r="H47" s="13" t="str">
        <f t="shared" si="0"/>
        <v/>
      </c>
      <c r="I47" s="13" t="str">
        <f t="shared" si="1"/>
        <v/>
      </c>
      <c r="J47" s="3"/>
    </row>
    <row r="48" spans="2:10" ht="29.25" x14ac:dyDescent="0.25">
      <c r="B48" s="271" t="s">
        <v>418</v>
      </c>
      <c r="C48" s="266" t="s">
        <v>419</v>
      </c>
      <c r="D48" s="262"/>
      <c r="E48" s="263"/>
      <c r="F48" s="264"/>
      <c r="G48" s="3"/>
      <c r="H48" s="13" t="str">
        <f t="shared" si="0"/>
        <v/>
      </c>
      <c r="I48" s="13" t="str">
        <f t="shared" si="1"/>
        <v/>
      </c>
      <c r="J48" s="3"/>
    </row>
    <row r="49" spans="2:10" ht="29.25" x14ac:dyDescent="0.25">
      <c r="B49" s="271" t="s">
        <v>420</v>
      </c>
      <c r="C49" s="266" t="s">
        <v>421</v>
      </c>
      <c r="D49" s="262"/>
      <c r="E49" s="263"/>
      <c r="F49" s="264"/>
      <c r="G49" s="3"/>
      <c r="H49" s="13" t="str">
        <f t="shared" si="0"/>
        <v/>
      </c>
      <c r="I49" s="13" t="str">
        <f t="shared" si="1"/>
        <v/>
      </c>
      <c r="J49" s="3"/>
    </row>
    <row r="50" spans="2:10" ht="15.75" x14ac:dyDescent="0.25">
      <c r="B50" s="272" t="s">
        <v>422</v>
      </c>
      <c r="C50" s="266" t="s">
        <v>423</v>
      </c>
      <c r="D50" s="262"/>
      <c r="E50" s="263"/>
      <c r="F50" s="264"/>
      <c r="G50" s="3"/>
      <c r="H50" s="13" t="str">
        <f t="shared" si="0"/>
        <v/>
      </c>
      <c r="I50" s="13" t="str">
        <f t="shared" si="1"/>
        <v/>
      </c>
      <c r="J50" s="3"/>
    </row>
    <row r="51" spans="2:10" ht="15.75" x14ac:dyDescent="0.25">
      <c r="B51" s="267" t="s">
        <v>424</v>
      </c>
      <c r="C51" s="266" t="s">
        <v>425</v>
      </c>
      <c r="D51" s="262"/>
      <c r="E51" s="263"/>
      <c r="F51" s="264"/>
      <c r="G51" s="3"/>
      <c r="H51" s="13" t="str">
        <f t="shared" si="0"/>
        <v/>
      </c>
      <c r="I51" s="13" t="str">
        <f t="shared" si="1"/>
        <v/>
      </c>
      <c r="J51" s="3"/>
    </row>
    <row r="52" spans="2:10" ht="15.75" x14ac:dyDescent="0.25">
      <c r="B52" s="280" t="s">
        <v>426</v>
      </c>
      <c r="C52" s="266" t="s">
        <v>427</v>
      </c>
      <c r="D52" s="262"/>
      <c r="E52" s="263"/>
      <c r="F52" s="264"/>
      <c r="G52" s="3"/>
      <c r="H52" s="13" t="str">
        <f t="shared" si="0"/>
        <v/>
      </c>
      <c r="I52" s="13" t="str">
        <f t="shared" si="1"/>
        <v/>
      </c>
      <c r="J52" s="3"/>
    </row>
    <row r="53" spans="2:10" ht="29.25" x14ac:dyDescent="0.25">
      <c r="B53" s="271" t="s">
        <v>428</v>
      </c>
      <c r="C53" s="266" t="s">
        <v>429</v>
      </c>
      <c r="D53" s="262"/>
      <c r="E53" s="263"/>
      <c r="F53" s="264"/>
      <c r="G53" s="3"/>
      <c r="H53" s="13" t="str">
        <f t="shared" si="0"/>
        <v/>
      </c>
      <c r="I53" s="13" t="str">
        <f t="shared" si="1"/>
        <v/>
      </c>
      <c r="J53" s="3"/>
    </row>
    <row r="54" spans="2:10" ht="15.75" x14ac:dyDescent="0.25">
      <c r="B54" s="267" t="s">
        <v>430</v>
      </c>
      <c r="C54" s="266" t="s">
        <v>431</v>
      </c>
      <c r="D54" s="262"/>
      <c r="E54" s="263"/>
      <c r="F54" s="264"/>
      <c r="G54" s="3"/>
      <c r="H54" s="13" t="str">
        <f t="shared" si="0"/>
        <v/>
      </c>
      <c r="I54" s="13" t="str">
        <f t="shared" si="1"/>
        <v/>
      </c>
      <c r="J54" s="3"/>
    </row>
    <row r="55" spans="2:10" ht="15.75" x14ac:dyDescent="0.25">
      <c r="B55" s="280" t="s">
        <v>432</v>
      </c>
      <c r="C55" s="266" t="s">
        <v>433</v>
      </c>
      <c r="D55" s="262"/>
      <c r="E55" s="263"/>
      <c r="F55" s="264"/>
      <c r="G55" s="3"/>
      <c r="H55" s="13" t="str">
        <f t="shared" si="0"/>
        <v/>
      </c>
      <c r="I55" s="13" t="str">
        <f t="shared" si="1"/>
        <v/>
      </c>
      <c r="J55" s="3"/>
    </row>
    <row r="56" spans="2:10" ht="29.25" x14ac:dyDescent="0.25">
      <c r="B56" s="267" t="s">
        <v>434</v>
      </c>
      <c r="C56" s="266" t="s">
        <v>435</v>
      </c>
      <c r="D56" s="262"/>
      <c r="E56" s="263"/>
      <c r="F56" s="264"/>
      <c r="G56" s="3"/>
      <c r="H56" s="13" t="str">
        <f t="shared" si="0"/>
        <v/>
      </c>
      <c r="I56" s="13" t="str">
        <f t="shared" si="1"/>
        <v/>
      </c>
      <c r="J56" s="3"/>
    </row>
    <row r="57" spans="2:10" ht="29.25" x14ac:dyDescent="0.25">
      <c r="B57" s="271" t="s">
        <v>436</v>
      </c>
      <c r="C57" s="266" t="s">
        <v>437</v>
      </c>
      <c r="D57" s="281"/>
      <c r="E57" s="275"/>
      <c r="F57" s="282"/>
      <c r="G57" s="3"/>
      <c r="H57" s="13" t="str">
        <f t="shared" si="0"/>
        <v/>
      </c>
      <c r="I57" s="13" t="str">
        <f t="shared" si="1"/>
        <v/>
      </c>
      <c r="J57" s="3"/>
    </row>
    <row r="58" spans="2:10" ht="29.25" x14ac:dyDescent="0.25">
      <c r="B58" s="265" t="s">
        <v>438</v>
      </c>
      <c r="C58" s="266" t="s">
        <v>439</v>
      </c>
      <c r="D58" s="281"/>
      <c r="E58" s="275"/>
      <c r="F58" s="282"/>
      <c r="G58" s="3"/>
      <c r="H58" s="13" t="str">
        <f t="shared" si="0"/>
        <v/>
      </c>
      <c r="I58" s="13" t="str">
        <f t="shared" si="1"/>
        <v/>
      </c>
      <c r="J58" s="3"/>
    </row>
    <row r="59" spans="2:10" ht="29.25" x14ac:dyDescent="0.25">
      <c r="B59" s="271" t="s">
        <v>440</v>
      </c>
      <c r="C59" s="266" t="s">
        <v>441</v>
      </c>
      <c r="D59" s="274"/>
      <c r="E59" s="275"/>
      <c r="F59" s="276"/>
      <c r="G59" s="3"/>
      <c r="H59" s="13" t="str">
        <f t="shared" si="0"/>
        <v/>
      </c>
      <c r="I59" s="13" t="str">
        <f t="shared" si="1"/>
        <v/>
      </c>
      <c r="J59" s="3"/>
    </row>
    <row r="60" spans="2:10" ht="15.75" x14ac:dyDescent="0.25">
      <c r="B60" s="265" t="s">
        <v>442</v>
      </c>
      <c r="C60" s="266" t="s">
        <v>443</v>
      </c>
      <c r="D60" s="262"/>
      <c r="E60" s="263"/>
      <c r="F60" s="264"/>
      <c r="G60" s="3"/>
      <c r="H60" s="13" t="str">
        <f t="shared" si="0"/>
        <v/>
      </c>
      <c r="I60" s="13" t="str">
        <f t="shared" si="1"/>
        <v/>
      </c>
      <c r="J60" s="3"/>
    </row>
    <row r="61" spans="2:10" ht="18.75" customHeight="1" x14ac:dyDescent="0.25">
      <c r="B61" s="265" t="s">
        <v>444</v>
      </c>
      <c r="C61" s="266" t="s">
        <v>445</v>
      </c>
      <c r="D61" s="262"/>
      <c r="E61" s="263"/>
      <c r="F61" s="264"/>
      <c r="G61" s="3"/>
      <c r="H61" s="13" t="str">
        <f t="shared" si="0"/>
        <v/>
      </c>
      <c r="I61" s="13" t="str">
        <f t="shared" si="1"/>
        <v/>
      </c>
      <c r="J61" s="3"/>
    </row>
    <row r="62" spans="2:10" ht="20.25" customHeight="1" x14ac:dyDescent="0.25">
      <c r="B62" s="265" t="s">
        <v>446</v>
      </c>
      <c r="C62" s="266" t="s">
        <v>447</v>
      </c>
      <c r="D62" s="262"/>
      <c r="E62" s="263"/>
      <c r="F62" s="264"/>
      <c r="G62" s="3"/>
      <c r="H62" s="13" t="str">
        <f t="shared" si="0"/>
        <v/>
      </c>
      <c r="I62" s="13" t="str">
        <f t="shared" si="1"/>
        <v/>
      </c>
      <c r="J62" s="3"/>
    </row>
    <row r="63" spans="2:10" ht="15.75" x14ac:dyDescent="0.25">
      <c r="B63" s="265" t="s">
        <v>448</v>
      </c>
      <c r="C63" s="266" t="s">
        <v>449</v>
      </c>
      <c r="D63" s="262"/>
      <c r="E63" s="263"/>
      <c r="F63" s="264"/>
      <c r="G63" s="3"/>
      <c r="H63" s="13" t="str">
        <f t="shared" si="0"/>
        <v/>
      </c>
      <c r="I63" s="13" t="str">
        <f t="shared" si="1"/>
        <v/>
      </c>
      <c r="J63" s="3"/>
    </row>
    <row r="64" spans="2:10" ht="15.75" x14ac:dyDescent="0.25">
      <c r="B64" s="272" t="s">
        <v>450</v>
      </c>
      <c r="C64" s="266" t="s">
        <v>451</v>
      </c>
      <c r="D64" s="262"/>
      <c r="E64" s="263"/>
      <c r="F64" s="264"/>
      <c r="G64" s="3"/>
      <c r="H64" s="13" t="str">
        <f t="shared" si="0"/>
        <v/>
      </c>
      <c r="I64" s="13" t="str">
        <f t="shared" si="1"/>
        <v/>
      </c>
      <c r="J64" s="3"/>
    </row>
    <row r="65" spans="2:10" ht="15.75" x14ac:dyDescent="0.25">
      <c r="B65" s="265" t="s">
        <v>452</v>
      </c>
      <c r="C65" s="266" t="s">
        <v>453</v>
      </c>
      <c r="D65" s="262"/>
      <c r="E65" s="263"/>
      <c r="F65" s="264"/>
      <c r="G65" s="3"/>
      <c r="H65" s="13" t="str">
        <f t="shared" si="0"/>
        <v/>
      </c>
      <c r="I65" s="13" t="str">
        <f t="shared" si="1"/>
        <v/>
      </c>
      <c r="J65" s="3"/>
    </row>
    <row r="66" spans="2:10" ht="21.75" customHeight="1" x14ac:dyDescent="0.25">
      <c r="B66" s="260" t="s">
        <v>454</v>
      </c>
      <c r="C66" s="261" t="s">
        <v>455</v>
      </c>
      <c r="D66" s="262"/>
      <c r="E66" s="263"/>
      <c r="F66" s="264"/>
      <c r="G66" s="3"/>
      <c r="H66" s="13" t="str">
        <f t="shared" si="0"/>
        <v/>
      </c>
      <c r="I66" s="13" t="str">
        <f t="shared" si="1"/>
        <v/>
      </c>
      <c r="J66" s="3"/>
    </row>
    <row r="67" spans="2:10" ht="15.75" x14ac:dyDescent="0.25">
      <c r="B67" s="265" t="s">
        <v>456</v>
      </c>
      <c r="C67" s="266" t="s">
        <v>457</v>
      </c>
      <c r="D67" s="262"/>
      <c r="E67" s="263"/>
      <c r="F67" s="264"/>
      <c r="G67" s="3"/>
      <c r="H67" s="13" t="str">
        <f t="shared" si="0"/>
        <v/>
      </c>
      <c r="I67" s="13" t="str">
        <f t="shared" si="1"/>
        <v/>
      </c>
      <c r="J67" s="3"/>
    </row>
    <row r="68" spans="2:10" ht="21" customHeight="1" x14ac:dyDescent="0.25">
      <c r="B68" s="265" t="s">
        <v>458</v>
      </c>
      <c r="C68" s="266" t="s">
        <v>459</v>
      </c>
      <c r="D68" s="262"/>
      <c r="E68" s="263"/>
      <c r="F68" s="264"/>
      <c r="G68" s="3"/>
      <c r="H68" s="13" t="str">
        <f t="shared" si="0"/>
        <v/>
      </c>
      <c r="I68" s="13" t="str">
        <f t="shared" si="1"/>
        <v/>
      </c>
      <c r="J68" s="3"/>
    </row>
    <row r="69" spans="2:10" ht="15.75" x14ac:dyDescent="0.25">
      <c r="B69" s="265" t="s">
        <v>460</v>
      </c>
      <c r="C69" s="266" t="s">
        <v>461</v>
      </c>
      <c r="D69" s="274"/>
      <c r="E69" s="275"/>
      <c r="F69" s="276"/>
      <c r="G69" s="3"/>
      <c r="H69" s="13" t="str">
        <f t="shared" si="0"/>
        <v/>
      </c>
      <c r="I69" s="13" t="str">
        <f t="shared" si="1"/>
        <v/>
      </c>
      <c r="J69" s="3"/>
    </row>
    <row r="70" spans="2:10" ht="15.75" x14ac:dyDescent="0.25">
      <c r="B70" s="265" t="s">
        <v>462</v>
      </c>
      <c r="C70" s="266" t="s">
        <v>463</v>
      </c>
      <c r="D70" s="274"/>
      <c r="E70" s="275"/>
      <c r="F70" s="276"/>
      <c r="G70" s="3"/>
      <c r="H70" s="13" t="str">
        <f t="shared" si="0"/>
        <v/>
      </c>
      <c r="I70" s="13" t="str">
        <f t="shared" si="1"/>
        <v/>
      </c>
      <c r="J70" s="3"/>
    </row>
    <row r="71" spans="2:10" ht="15.75" x14ac:dyDescent="0.25">
      <c r="B71" s="265" t="s">
        <v>464</v>
      </c>
      <c r="C71" s="266" t="s">
        <v>465</v>
      </c>
      <c r="D71" s="262"/>
      <c r="E71" s="263"/>
      <c r="F71" s="264"/>
      <c r="G71" s="3"/>
      <c r="H71" s="13" t="str">
        <f t="shared" si="0"/>
        <v/>
      </c>
      <c r="I71" s="13" t="str">
        <f t="shared" si="1"/>
        <v/>
      </c>
      <c r="J71" s="3"/>
    </row>
    <row r="72" spans="2:10" ht="15.75" x14ac:dyDescent="0.25">
      <c r="B72" s="265" t="s">
        <v>466</v>
      </c>
      <c r="C72" s="266" t="s">
        <v>467</v>
      </c>
      <c r="D72" s="262"/>
      <c r="E72" s="263"/>
      <c r="F72" s="264"/>
      <c r="G72" s="3"/>
      <c r="H72" s="13" t="str">
        <f t="shared" si="0"/>
        <v/>
      </c>
      <c r="I72" s="13" t="str">
        <f t="shared" si="1"/>
        <v/>
      </c>
      <c r="J72" s="3"/>
    </row>
    <row r="73" spans="2:10" ht="15.75" x14ac:dyDescent="0.25">
      <c r="B73" s="272" t="s">
        <v>468</v>
      </c>
      <c r="C73" s="266" t="s">
        <v>469</v>
      </c>
      <c r="D73" s="262"/>
      <c r="E73" s="263"/>
      <c r="F73" s="264"/>
      <c r="G73" s="3"/>
      <c r="H73" s="13" t="str">
        <f t="shared" si="0"/>
        <v/>
      </c>
      <c r="I73" s="13" t="str">
        <f t="shared" si="1"/>
        <v/>
      </c>
      <c r="J73" s="3"/>
    </row>
    <row r="74" spans="2:10" ht="29.25" x14ac:dyDescent="0.25">
      <c r="B74" s="271" t="s">
        <v>470</v>
      </c>
      <c r="C74" s="266" t="s">
        <v>471</v>
      </c>
      <c r="D74" s="262"/>
      <c r="E74" s="263"/>
      <c r="F74" s="264"/>
      <c r="G74" s="3"/>
      <c r="H74" s="13" t="str">
        <f t="shared" si="0"/>
        <v/>
      </c>
      <c r="I74" s="13" t="str">
        <f t="shared" si="1"/>
        <v/>
      </c>
      <c r="J74" s="3"/>
    </row>
    <row r="75" spans="2:10" ht="15.75" x14ac:dyDescent="0.25">
      <c r="B75" s="272" t="s">
        <v>472</v>
      </c>
      <c r="C75" s="266" t="s">
        <v>473</v>
      </c>
      <c r="D75" s="262"/>
      <c r="E75" s="263"/>
      <c r="F75" s="264"/>
      <c r="G75" s="3"/>
      <c r="H75" s="13" t="str">
        <f t="shared" ref="H75:H138" si="2">IF(D75&lt;E75,"грешка","")</f>
        <v/>
      </c>
      <c r="I75" s="13" t="str">
        <f t="shared" ref="I75:I138" si="3">IF(D75&lt;F75,"грешка","")</f>
        <v/>
      </c>
      <c r="J75" s="3"/>
    </row>
    <row r="76" spans="2:10" ht="15.75" x14ac:dyDescent="0.25">
      <c r="B76" s="272" t="s">
        <v>474</v>
      </c>
      <c r="C76" s="266" t="s">
        <v>475</v>
      </c>
      <c r="D76" s="262"/>
      <c r="E76" s="263"/>
      <c r="F76" s="264"/>
      <c r="G76" s="3"/>
      <c r="H76" s="13" t="str">
        <f t="shared" si="2"/>
        <v/>
      </c>
      <c r="I76" s="13" t="str">
        <f t="shared" si="3"/>
        <v/>
      </c>
      <c r="J76" s="3"/>
    </row>
    <row r="77" spans="2:10" ht="27.75" customHeight="1" x14ac:dyDescent="0.25">
      <c r="B77" s="271" t="s">
        <v>476</v>
      </c>
      <c r="C77" s="266" t="s">
        <v>477</v>
      </c>
      <c r="D77" s="262"/>
      <c r="E77" s="263"/>
      <c r="F77" s="264"/>
      <c r="G77" s="3"/>
      <c r="H77" s="13" t="str">
        <f t="shared" si="2"/>
        <v/>
      </c>
      <c r="I77" s="13" t="str">
        <f t="shared" si="3"/>
        <v/>
      </c>
      <c r="J77" s="3"/>
    </row>
    <row r="78" spans="2:10" ht="15.75" x14ac:dyDescent="0.25">
      <c r="B78" s="265" t="s">
        <v>478</v>
      </c>
      <c r="C78" s="266" t="s">
        <v>479</v>
      </c>
      <c r="D78" s="262"/>
      <c r="E78" s="263"/>
      <c r="F78" s="264"/>
      <c r="G78" s="3"/>
      <c r="H78" s="13" t="str">
        <f t="shared" si="2"/>
        <v/>
      </c>
      <c r="I78" s="13" t="str">
        <f t="shared" si="3"/>
        <v/>
      </c>
      <c r="J78" s="3"/>
    </row>
    <row r="79" spans="2:10" ht="29.25" x14ac:dyDescent="0.25">
      <c r="B79" s="271" t="s">
        <v>480</v>
      </c>
      <c r="C79" s="266" t="s">
        <v>481</v>
      </c>
      <c r="D79" s="262"/>
      <c r="E79" s="263"/>
      <c r="F79" s="264"/>
      <c r="G79" s="3"/>
      <c r="H79" s="13" t="str">
        <f t="shared" si="2"/>
        <v/>
      </c>
      <c r="I79" s="13" t="str">
        <f t="shared" si="3"/>
        <v/>
      </c>
      <c r="J79" s="3"/>
    </row>
    <row r="80" spans="2:10" ht="29.25" x14ac:dyDescent="0.25">
      <c r="B80" s="271" t="s">
        <v>482</v>
      </c>
      <c r="C80" s="266" t="s">
        <v>483</v>
      </c>
      <c r="D80" s="262"/>
      <c r="E80" s="263"/>
      <c r="F80" s="264"/>
      <c r="G80" s="3"/>
      <c r="H80" s="13" t="str">
        <f t="shared" si="2"/>
        <v/>
      </c>
      <c r="I80" s="13" t="str">
        <f t="shared" si="3"/>
        <v/>
      </c>
      <c r="J80" s="3"/>
    </row>
    <row r="81" spans="2:10" ht="15.75" x14ac:dyDescent="0.25">
      <c r="B81" s="271" t="s">
        <v>484</v>
      </c>
      <c r="C81" s="266" t="s">
        <v>485</v>
      </c>
      <c r="D81" s="262"/>
      <c r="E81" s="263"/>
      <c r="F81" s="264"/>
      <c r="G81" s="3"/>
      <c r="H81" s="13" t="str">
        <f t="shared" si="2"/>
        <v/>
      </c>
      <c r="I81" s="13" t="str">
        <f t="shared" si="3"/>
        <v/>
      </c>
      <c r="J81" s="3"/>
    </row>
    <row r="82" spans="2:10" ht="15.75" x14ac:dyDescent="0.25">
      <c r="B82" s="273" t="s">
        <v>486</v>
      </c>
      <c r="C82" s="261" t="s">
        <v>487</v>
      </c>
      <c r="D82" s="262"/>
      <c r="E82" s="263"/>
      <c r="F82" s="264"/>
      <c r="G82" s="3"/>
      <c r="H82" s="13" t="str">
        <f t="shared" si="2"/>
        <v/>
      </c>
      <c r="I82" s="13" t="str">
        <f t="shared" si="3"/>
        <v/>
      </c>
      <c r="J82" s="3"/>
    </row>
    <row r="83" spans="2:10" ht="29.25" x14ac:dyDescent="0.25">
      <c r="B83" s="265" t="s">
        <v>488</v>
      </c>
      <c r="C83" s="266" t="s">
        <v>489</v>
      </c>
      <c r="D83" s="262"/>
      <c r="E83" s="263"/>
      <c r="F83" s="264"/>
      <c r="G83" s="3"/>
      <c r="H83" s="13" t="str">
        <f t="shared" si="2"/>
        <v/>
      </c>
      <c r="I83" s="13" t="str">
        <f t="shared" si="3"/>
        <v/>
      </c>
      <c r="J83" s="3"/>
    </row>
    <row r="84" spans="2:10" ht="15.75" x14ac:dyDescent="0.25">
      <c r="B84" s="267" t="s">
        <v>490</v>
      </c>
      <c r="C84" s="266" t="s">
        <v>491</v>
      </c>
      <c r="D84" s="262"/>
      <c r="E84" s="263"/>
      <c r="F84" s="264"/>
      <c r="G84" s="3"/>
      <c r="H84" s="13" t="str">
        <f t="shared" si="2"/>
        <v/>
      </c>
      <c r="I84" s="13" t="str">
        <f t="shared" si="3"/>
        <v/>
      </c>
      <c r="J84" s="3"/>
    </row>
    <row r="85" spans="2:10" ht="15.75" x14ac:dyDescent="0.25">
      <c r="B85" s="265" t="s">
        <v>492</v>
      </c>
      <c r="C85" s="266" t="s">
        <v>493</v>
      </c>
      <c r="D85" s="262"/>
      <c r="E85" s="263"/>
      <c r="F85" s="264"/>
      <c r="G85" s="3"/>
      <c r="H85" s="13" t="str">
        <f t="shared" si="2"/>
        <v/>
      </c>
      <c r="I85" s="13" t="str">
        <f t="shared" si="3"/>
        <v/>
      </c>
      <c r="J85" s="3"/>
    </row>
    <row r="86" spans="2:10" ht="29.25" x14ac:dyDescent="0.25">
      <c r="B86" s="283" t="s">
        <v>494</v>
      </c>
      <c r="C86" s="266" t="s">
        <v>495</v>
      </c>
      <c r="D86" s="262"/>
      <c r="E86" s="263"/>
      <c r="F86" s="264"/>
      <c r="G86" s="3"/>
      <c r="H86" s="13" t="str">
        <f t="shared" si="2"/>
        <v/>
      </c>
      <c r="I86" s="13" t="str">
        <f t="shared" si="3"/>
        <v/>
      </c>
      <c r="J86" s="3"/>
    </row>
    <row r="87" spans="2:10" ht="15.75" x14ac:dyDescent="0.25">
      <c r="B87" s="267" t="s">
        <v>496</v>
      </c>
      <c r="C87" s="266" t="s">
        <v>497</v>
      </c>
      <c r="D87" s="262"/>
      <c r="E87" s="263"/>
      <c r="F87" s="264"/>
      <c r="G87" s="3"/>
      <c r="H87" s="13" t="str">
        <f t="shared" si="2"/>
        <v/>
      </c>
      <c r="I87" s="13" t="str">
        <f t="shared" si="3"/>
        <v/>
      </c>
      <c r="J87" s="3"/>
    </row>
    <row r="88" spans="2:10" ht="15.75" x14ac:dyDescent="0.25">
      <c r="B88" s="267" t="s">
        <v>498</v>
      </c>
      <c r="C88" s="266" t="s">
        <v>499</v>
      </c>
      <c r="D88" s="262"/>
      <c r="E88" s="263"/>
      <c r="F88" s="264"/>
      <c r="G88" s="3"/>
      <c r="H88" s="13" t="str">
        <f t="shared" si="2"/>
        <v/>
      </c>
      <c r="I88" s="13" t="str">
        <f t="shared" si="3"/>
        <v/>
      </c>
      <c r="J88" s="3"/>
    </row>
    <row r="89" spans="2:10" ht="15.75" x14ac:dyDescent="0.25">
      <c r="B89" s="265" t="s">
        <v>500</v>
      </c>
      <c r="C89" s="266" t="s">
        <v>501</v>
      </c>
      <c r="D89" s="262"/>
      <c r="E89" s="263"/>
      <c r="F89" s="264"/>
      <c r="G89" s="3"/>
      <c r="H89" s="13" t="str">
        <f t="shared" si="2"/>
        <v/>
      </c>
      <c r="I89" s="13" t="str">
        <f t="shared" si="3"/>
        <v/>
      </c>
      <c r="J89" s="3"/>
    </row>
    <row r="90" spans="2:10" ht="15.75" x14ac:dyDescent="0.25">
      <c r="B90" s="265" t="s">
        <v>502</v>
      </c>
      <c r="C90" s="266" t="s">
        <v>35</v>
      </c>
      <c r="D90" s="262"/>
      <c r="E90" s="263"/>
      <c r="F90" s="264"/>
      <c r="G90" s="3"/>
      <c r="H90" s="13" t="str">
        <f t="shared" si="2"/>
        <v/>
      </c>
      <c r="I90" s="13" t="str">
        <f t="shared" si="3"/>
        <v/>
      </c>
      <c r="J90" s="3"/>
    </row>
    <row r="91" spans="2:10" ht="15.75" x14ac:dyDescent="0.25">
      <c r="B91" s="265" t="s">
        <v>503</v>
      </c>
      <c r="C91" s="266" t="s">
        <v>37</v>
      </c>
      <c r="D91" s="262"/>
      <c r="E91" s="263"/>
      <c r="F91" s="264"/>
      <c r="G91" s="3"/>
      <c r="H91" s="13" t="str">
        <f t="shared" si="2"/>
        <v/>
      </c>
      <c r="I91" s="13" t="str">
        <f t="shared" si="3"/>
        <v/>
      </c>
      <c r="J91" s="3"/>
    </row>
    <row r="92" spans="2:10" ht="15.75" x14ac:dyDescent="0.25">
      <c r="B92" s="272" t="s">
        <v>504</v>
      </c>
      <c r="C92" s="266" t="s">
        <v>39</v>
      </c>
      <c r="D92" s="262"/>
      <c r="E92" s="263"/>
      <c r="F92" s="264"/>
      <c r="G92" s="3"/>
      <c r="H92" s="13" t="str">
        <f t="shared" si="2"/>
        <v/>
      </c>
      <c r="I92" s="13" t="str">
        <f t="shared" si="3"/>
        <v/>
      </c>
      <c r="J92" s="3"/>
    </row>
    <row r="93" spans="2:10" ht="15.75" x14ac:dyDescent="0.25">
      <c r="B93" s="272" t="s">
        <v>505</v>
      </c>
      <c r="C93" s="266" t="s">
        <v>41</v>
      </c>
      <c r="D93" s="262"/>
      <c r="E93" s="263"/>
      <c r="F93" s="264"/>
      <c r="G93" s="3"/>
      <c r="H93" s="13" t="str">
        <f t="shared" si="2"/>
        <v/>
      </c>
      <c r="I93" s="13" t="str">
        <f t="shared" si="3"/>
        <v/>
      </c>
      <c r="J93" s="3"/>
    </row>
    <row r="94" spans="2:10" ht="15.75" x14ac:dyDescent="0.25">
      <c r="B94" s="265" t="s">
        <v>506</v>
      </c>
      <c r="C94" s="266" t="s">
        <v>43</v>
      </c>
      <c r="D94" s="262"/>
      <c r="E94" s="263"/>
      <c r="F94" s="264"/>
      <c r="G94" s="3"/>
      <c r="H94" s="13" t="str">
        <f t="shared" si="2"/>
        <v/>
      </c>
      <c r="I94" s="13" t="str">
        <f t="shared" si="3"/>
        <v/>
      </c>
      <c r="J94" s="3"/>
    </row>
    <row r="95" spans="2:10" ht="15.75" x14ac:dyDescent="0.25">
      <c r="B95" s="265" t="s">
        <v>507</v>
      </c>
      <c r="C95" s="266" t="s">
        <v>508</v>
      </c>
      <c r="D95" s="262"/>
      <c r="E95" s="263"/>
      <c r="F95" s="264"/>
      <c r="G95" s="3"/>
      <c r="H95" s="13" t="str">
        <f t="shared" si="2"/>
        <v/>
      </c>
      <c r="I95" s="13" t="str">
        <f t="shared" si="3"/>
        <v/>
      </c>
      <c r="J95" s="3"/>
    </row>
    <row r="96" spans="2:10" ht="15.75" x14ac:dyDescent="0.25">
      <c r="B96" s="273" t="s">
        <v>509</v>
      </c>
      <c r="C96" s="261" t="s">
        <v>510</v>
      </c>
      <c r="D96" s="262"/>
      <c r="E96" s="263"/>
      <c r="F96" s="264"/>
      <c r="G96" s="3"/>
      <c r="H96" s="13" t="str">
        <f t="shared" si="2"/>
        <v/>
      </c>
      <c r="I96" s="13" t="str">
        <f t="shared" si="3"/>
        <v/>
      </c>
      <c r="J96" s="3"/>
    </row>
    <row r="97" spans="2:10" ht="15.75" x14ac:dyDescent="0.25">
      <c r="B97" s="272" t="s">
        <v>511</v>
      </c>
      <c r="C97" s="266" t="s">
        <v>512</v>
      </c>
      <c r="D97" s="262"/>
      <c r="E97" s="263"/>
      <c r="F97" s="264"/>
      <c r="G97" s="3"/>
      <c r="H97" s="13" t="str">
        <f t="shared" si="2"/>
        <v/>
      </c>
      <c r="I97" s="13" t="str">
        <f t="shared" si="3"/>
        <v/>
      </c>
      <c r="J97" s="3"/>
    </row>
    <row r="98" spans="2:10" ht="15.75" x14ac:dyDescent="0.25">
      <c r="B98" s="280" t="s">
        <v>513</v>
      </c>
      <c r="C98" s="266" t="s">
        <v>514</v>
      </c>
      <c r="D98" s="262"/>
      <c r="E98" s="263"/>
      <c r="F98" s="264"/>
      <c r="G98" s="3"/>
      <c r="H98" s="13" t="str">
        <f t="shared" si="2"/>
        <v/>
      </c>
      <c r="I98" s="13" t="str">
        <f t="shared" si="3"/>
        <v/>
      </c>
      <c r="J98" s="3"/>
    </row>
    <row r="99" spans="2:10" ht="15.75" x14ac:dyDescent="0.25">
      <c r="B99" s="280" t="s">
        <v>515</v>
      </c>
      <c r="C99" s="266" t="s">
        <v>516</v>
      </c>
      <c r="D99" s="262"/>
      <c r="E99" s="263"/>
      <c r="F99" s="264"/>
      <c r="G99" s="3"/>
      <c r="H99" s="13" t="str">
        <f t="shared" si="2"/>
        <v/>
      </c>
      <c r="I99" s="13" t="str">
        <f t="shared" si="3"/>
        <v/>
      </c>
      <c r="J99" s="3"/>
    </row>
    <row r="100" spans="2:10" ht="15.75" x14ac:dyDescent="0.25">
      <c r="B100" s="267" t="s">
        <v>517</v>
      </c>
      <c r="C100" s="266" t="s">
        <v>518</v>
      </c>
      <c r="D100" s="262"/>
      <c r="E100" s="263"/>
      <c r="F100" s="264"/>
      <c r="G100" s="3"/>
      <c r="H100" s="13" t="str">
        <f t="shared" si="2"/>
        <v/>
      </c>
      <c r="I100" s="13" t="str">
        <f t="shared" si="3"/>
        <v/>
      </c>
      <c r="J100" s="3"/>
    </row>
    <row r="101" spans="2:10" ht="15.75" x14ac:dyDescent="0.25">
      <c r="B101" s="267" t="s">
        <v>519</v>
      </c>
      <c r="C101" s="266" t="s">
        <v>520</v>
      </c>
      <c r="D101" s="262"/>
      <c r="E101" s="263"/>
      <c r="F101" s="264"/>
      <c r="G101" s="3"/>
      <c r="H101" s="13" t="str">
        <f t="shared" si="2"/>
        <v/>
      </c>
      <c r="I101" s="13" t="str">
        <f t="shared" si="3"/>
        <v/>
      </c>
      <c r="J101" s="3"/>
    </row>
    <row r="102" spans="2:10" ht="15.75" x14ac:dyDescent="0.25">
      <c r="B102" s="265" t="s">
        <v>521</v>
      </c>
      <c r="C102" s="266" t="s">
        <v>522</v>
      </c>
      <c r="D102" s="262"/>
      <c r="E102" s="263"/>
      <c r="F102" s="264"/>
      <c r="G102" s="3"/>
      <c r="H102" s="13" t="str">
        <f t="shared" si="2"/>
        <v/>
      </c>
      <c r="I102" s="13" t="str">
        <f t="shared" si="3"/>
        <v/>
      </c>
      <c r="J102" s="3"/>
    </row>
    <row r="103" spans="2:10" ht="15.75" x14ac:dyDescent="0.25">
      <c r="B103" s="284" t="s">
        <v>523</v>
      </c>
      <c r="C103" s="266" t="s">
        <v>524</v>
      </c>
      <c r="D103" s="262"/>
      <c r="E103" s="263"/>
      <c r="F103" s="264"/>
      <c r="G103" s="3"/>
      <c r="H103" s="13" t="str">
        <f t="shared" si="2"/>
        <v/>
      </c>
      <c r="I103" s="13" t="str">
        <f t="shared" si="3"/>
        <v/>
      </c>
      <c r="J103" s="3"/>
    </row>
    <row r="104" spans="2:10" ht="15.75" x14ac:dyDescent="0.25">
      <c r="B104" s="265" t="s">
        <v>525</v>
      </c>
      <c r="C104" s="266" t="s">
        <v>526</v>
      </c>
      <c r="D104" s="262"/>
      <c r="E104" s="263"/>
      <c r="F104" s="264"/>
      <c r="G104" s="3"/>
      <c r="H104" s="13" t="str">
        <f t="shared" si="2"/>
        <v/>
      </c>
      <c r="I104" s="13" t="str">
        <f t="shared" si="3"/>
        <v/>
      </c>
      <c r="J104" s="3"/>
    </row>
    <row r="105" spans="2:10" ht="15.75" x14ac:dyDescent="0.25">
      <c r="B105" s="265" t="s">
        <v>527</v>
      </c>
      <c r="C105" s="266" t="s">
        <v>45</v>
      </c>
      <c r="D105" s="262"/>
      <c r="E105" s="263"/>
      <c r="F105" s="264"/>
      <c r="G105" s="3"/>
      <c r="H105" s="13" t="str">
        <f t="shared" si="2"/>
        <v/>
      </c>
      <c r="I105" s="13" t="str">
        <f t="shared" si="3"/>
        <v/>
      </c>
      <c r="J105" s="3"/>
    </row>
    <row r="106" spans="2:10" ht="15.75" x14ac:dyDescent="0.25">
      <c r="B106" s="273" t="s">
        <v>528</v>
      </c>
      <c r="C106" s="261" t="s">
        <v>47</v>
      </c>
      <c r="D106" s="262"/>
      <c r="E106" s="263"/>
      <c r="F106" s="264"/>
      <c r="G106" s="3"/>
      <c r="H106" s="13" t="str">
        <f t="shared" si="2"/>
        <v/>
      </c>
      <c r="I106" s="13" t="str">
        <f t="shared" si="3"/>
        <v/>
      </c>
      <c r="J106" s="3"/>
    </row>
    <row r="107" spans="2:10" ht="15.75" x14ac:dyDescent="0.25">
      <c r="B107" s="265" t="s">
        <v>529</v>
      </c>
      <c r="C107" s="266" t="s">
        <v>49</v>
      </c>
      <c r="D107" s="262"/>
      <c r="E107" s="263"/>
      <c r="F107" s="264"/>
      <c r="G107" s="3"/>
      <c r="H107" s="13" t="str">
        <f t="shared" si="2"/>
        <v/>
      </c>
      <c r="I107" s="13" t="str">
        <f t="shared" si="3"/>
        <v/>
      </c>
      <c r="J107" s="3"/>
    </row>
    <row r="108" spans="2:10" ht="15.75" x14ac:dyDescent="0.25">
      <c r="B108" s="272" t="s">
        <v>530</v>
      </c>
      <c r="C108" s="266" t="s">
        <v>51</v>
      </c>
      <c r="D108" s="262"/>
      <c r="E108" s="263"/>
      <c r="F108" s="264"/>
      <c r="G108" s="3"/>
      <c r="H108" s="13" t="str">
        <f t="shared" si="2"/>
        <v/>
      </c>
      <c r="I108" s="13" t="str">
        <f t="shared" si="3"/>
        <v/>
      </c>
      <c r="J108" s="3"/>
    </row>
    <row r="109" spans="2:10" ht="15.75" x14ac:dyDescent="0.25">
      <c r="B109" s="265" t="s">
        <v>531</v>
      </c>
      <c r="C109" s="266" t="s">
        <v>53</v>
      </c>
      <c r="D109" s="262"/>
      <c r="E109" s="263"/>
      <c r="F109" s="264"/>
      <c r="G109" s="3"/>
      <c r="H109" s="13" t="str">
        <f t="shared" si="2"/>
        <v/>
      </c>
      <c r="I109" s="13" t="str">
        <f t="shared" si="3"/>
        <v/>
      </c>
      <c r="J109" s="3"/>
    </row>
    <row r="110" spans="2:10" ht="15.75" x14ac:dyDescent="0.25">
      <c r="B110" s="267" t="s">
        <v>532</v>
      </c>
      <c r="C110" s="266" t="s">
        <v>55</v>
      </c>
      <c r="D110" s="262"/>
      <c r="E110" s="263"/>
      <c r="F110" s="264"/>
      <c r="G110" s="3"/>
      <c r="H110" s="13" t="str">
        <f t="shared" si="2"/>
        <v/>
      </c>
      <c r="I110" s="13" t="str">
        <f t="shared" si="3"/>
        <v/>
      </c>
      <c r="J110" s="3"/>
    </row>
    <row r="111" spans="2:10" ht="15.75" x14ac:dyDescent="0.25">
      <c r="B111" s="265" t="s">
        <v>533</v>
      </c>
      <c r="C111" s="266" t="s">
        <v>57</v>
      </c>
      <c r="D111" s="274"/>
      <c r="E111" s="275"/>
      <c r="F111" s="276"/>
      <c r="G111" s="3"/>
      <c r="H111" s="13" t="str">
        <f t="shared" si="2"/>
        <v/>
      </c>
      <c r="I111" s="13" t="str">
        <f t="shared" si="3"/>
        <v/>
      </c>
      <c r="J111" s="3"/>
    </row>
    <row r="112" spans="2:10" ht="15.75" x14ac:dyDescent="0.25">
      <c r="B112" s="267" t="s">
        <v>534</v>
      </c>
      <c r="C112" s="266" t="s">
        <v>59</v>
      </c>
      <c r="D112" s="274"/>
      <c r="E112" s="275"/>
      <c r="F112" s="276"/>
      <c r="G112" s="3"/>
      <c r="H112" s="13" t="str">
        <f t="shared" si="2"/>
        <v/>
      </c>
      <c r="I112" s="13" t="str">
        <f t="shared" si="3"/>
        <v/>
      </c>
      <c r="J112" s="3"/>
    </row>
    <row r="113" spans="2:10" ht="15.75" x14ac:dyDescent="0.25">
      <c r="B113" s="267" t="s">
        <v>535</v>
      </c>
      <c r="C113" s="266" t="s">
        <v>61</v>
      </c>
      <c r="D113" s="274"/>
      <c r="E113" s="275"/>
      <c r="F113" s="276"/>
      <c r="G113" s="3"/>
      <c r="H113" s="13" t="str">
        <f t="shared" si="2"/>
        <v/>
      </c>
      <c r="I113" s="13" t="str">
        <f t="shared" si="3"/>
        <v/>
      </c>
      <c r="J113" s="3"/>
    </row>
    <row r="114" spans="2:10" ht="15.75" x14ac:dyDescent="0.25">
      <c r="B114" s="265" t="s">
        <v>536</v>
      </c>
      <c r="C114" s="266" t="s">
        <v>537</v>
      </c>
      <c r="D114" s="262"/>
      <c r="E114" s="263"/>
      <c r="F114" s="264"/>
      <c r="G114" s="3"/>
      <c r="H114" s="13" t="str">
        <f t="shared" si="2"/>
        <v/>
      </c>
      <c r="I114" s="13" t="str">
        <f t="shared" si="3"/>
        <v/>
      </c>
      <c r="J114" s="3"/>
    </row>
    <row r="115" spans="2:10" ht="15.75" x14ac:dyDescent="0.25">
      <c r="B115" s="265" t="s">
        <v>538</v>
      </c>
      <c r="C115" s="266" t="s">
        <v>539</v>
      </c>
      <c r="D115" s="262"/>
      <c r="E115" s="263"/>
      <c r="F115" s="264"/>
      <c r="G115" s="3"/>
      <c r="H115" s="13" t="str">
        <f t="shared" si="2"/>
        <v/>
      </c>
      <c r="I115" s="13" t="str">
        <f t="shared" si="3"/>
        <v/>
      </c>
      <c r="J115" s="3"/>
    </row>
    <row r="116" spans="2:10" ht="15.75" x14ac:dyDescent="0.25">
      <c r="B116" s="267" t="s">
        <v>540</v>
      </c>
      <c r="C116" s="266" t="s">
        <v>541</v>
      </c>
      <c r="D116" s="262"/>
      <c r="E116" s="263"/>
      <c r="F116" s="264"/>
      <c r="G116" s="3"/>
      <c r="H116" s="13" t="str">
        <f t="shared" si="2"/>
        <v/>
      </c>
      <c r="I116" s="13" t="str">
        <f t="shared" si="3"/>
        <v/>
      </c>
      <c r="J116" s="3"/>
    </row>
    <row r="117" spans="2:10" ht="15.75" x14ac:dyDescent="0.25">
      <c r="B117" s="267" t="s">
        <v>542</v>
      </c>
      <c r="C117" s="266" t="s">
        <v>543</v>
      </c>
      <c r="D117" s="262"/>
      <c r="E117" s="263"/>
      <c r="F117" s="264"/>
      <c r="G117" s="3"/>
      <c r="H117" s="13" t="str">
        <f t="shared" si="2"/>
        <v/>
      </c>
      <c r="I117" s="13" t="str">
        <f t="shared" si="3"/>
        <v/>
      </c>
      <c r="J117" s="3"/>
    </row>
    <row r="118" spans="2:10" ht="15.75" x14ac:dyDescent="0.25">
      <c r="B118" s="265" t="s">
        <v>544</v>
      </c>
      <c r="C118" s="266" t="s">
        <v>545</v>
      </c>
      <c r="D118" s="262"/>
      <c r="E118" s="263"/>
      <c r="F118" s="264"/>
      <c r="G118" s="3"/>
      <c r="H118" s="13" t="str">
        <f t="shared" si="2"/>
        <v/>
      </c>
      <c r="I118" s="13" t="str">
        <f t="shared" si="3"/>
        <v/>
      </c>
      <c r="J118" s="3"/>
    </row>
    <row r="119" spans="2:10" ht="15.75" x14ac:dyDescent="0.25">
      <c r="B119" s="265" t="s">
        <v>546</v>
      </c>
      <c r="C119" s="266" t="s">
        <v>547</v>
      </c>
      <c r="D119" s="262"/>
      <c r="E119" s="263"/>
      <c r="F119" s="264"/>
      <c r="G119" s="3"/>
      <c r="H119" s="13" t="str">
        <f t="shared" si="2"/>
        <v/>
      </c>
      <c r="I119" s="13" t="str">
        <f t="shared" si="3"/>
        <v/>
      </c>
      <c r="J119" s="3"/>
    </row>
    <row r="120" spans="2:10" ht="15.75" x14ac:dyDescent="0.25">
      <c r="B120" s="267" t="s">
        <v>548</v>
      </c>
      <c r="C120" s="266" t="s">
        <v>549</v>
      </c>
      <c r="D120" s="262"/>
      <c r="E120" s="263"/>
      <c r="F120" s="264"/>
      <c r="G120" s="3"/>
      <c r="H120" s="13" t="str">
        <f t="shared" si="2"/>
        <v/>
      </c>
      <c r="I120" s="13" t="str">
        <f t="shared" si="3"/>
        <v/>
      </c>
      <c r="J120" s="3"/>
    </row>
    <row r="121" spans="2:10" ht="29.25" x14ac:dyDescent="0.25">
      <c r="B121" s="284" t="s">
        <v>550</v>
      </c>
      <c r="C121" s="266" t="s">
        <v>551</v>
      </c>
      <c r="D121" s="262"/>
      <c r="E121" s="263"/>
      <c r="F121" s="264"/>
      <c r="G121" s="3"/>
      <c r="H121" s="13" t="str">
        <f t="shared" si="2"/>
        <v/>
      </c>
      <c r="I121" s="13" t="str">
        <f t="shared" si="3"/>
        <v/>
      </c>
      <c r="J121" s="3"/>
    </row>
    <row r="122" spans="2:10" ht="15.75" x14ac:dyDescent="0.25">
      <c r="B122" s="267" t="s">
        <v>552</v>
      </c>
      <c r="C122" s="266" t="s">
        <v>553</v>
      </c>
      <c r="D122" s="281"/>
      <c r="E122" s="275"/>
      <c r="F122" s="282"/>
      <c r="G122" s="3"/>
      <c r="H122" s="13" t="str">
        <f t="shared" si="2"/>
        <v/>
      </c>
      <c r="I122" s="13" t="str">
        <f t="shared" si="3"/>
        <v/>
      </c>
      <c r="J122" s="3"/>
    </row>
    <row r="123" spans="2:10" ht="15.75" x14ac:dyDescent="0.25">
      <c r="B123" s="280" t="s">
        <v>554</v>
      </c>
      <c r="C123" s="266" t="s">
        <v>555</v>
      </c>
      <c r="D123" s="281"/>
      <c r="E123" s="275"/>
      <c r="F123" s="282"/>
      <c r="G123" s="3"/>
      <c r="H123" s="13" t="str">
        <f t="shared" si="2"/>
        <v/>
      </c>
      <c r="I123" s="13" t="str">
        <f t="shared" si="3"/>
        <v/>
      </c>
      <c r="J123" s="3"/>
    </row>
    <row r="124" spans="2:10" ht="43.5" x14ac:dyDescent="0.25">
      <c r="B124" s="284" t="s">
        <v>556</v>
      </c>
      <c r="C124" s="266" t="s">
        <v>557</v>
      </c>
      <c r="D124" s="281"/>
      <c r="E124" s="275"/>
      <c r="F124" s="282"/>
      <c r="G124" s="3"/>
      <c r="H124" s="13" t="str">
        <f t="shared" si="2"/>
        <v/>
      </c>
      <c r="I124" s="13" t="str">
        <f t="shared" si="3"/>
        <v/>
      </c>
      <c r="J124" s="3"/>
    </row>
    <row r="125" spans="2:10" ht="15.75" x14ac:dyDescent="0.25">
      <c r="B125" s="272" t="s">
        <v>558</v>
      </c>
      <c r="C125" s="266" t="s">
        <v>559</v>
      </c>
      <c r="D125" s="262"/>
      <c r="E125" s="263"/>
      <c r="F125" s="264"/>
      <c r="G125" s="3"/>
      <c r="H125" s="13" t="str">
        <f t="shared" si="2"/>
        <v/>
      </c>
      <c r="I125" s="13" t="str">
        <f t="shared" si="3"/>
        <v/>
      </c>
      <c r="J125" s="3"/>
    </row>
    <row r="126" spans="2:10" ht="15.75" x14ac:dyDescent="0.25">
      <c r="B126" s="265" t="s">
        <v>560</v>
      </c>
      <c r="C126" s="266" t="s">
        <v>561</v>
      </c>
      <c r="D126" s="262"/>
      <c r="E126" s="263"/>
      <c r="F126" s="264"/>
      <c r="G126" s="3"/>
      <c r="H126" s="13" t="str">
        <f t="shared" si="2"/>
        <v/>
      </c>
      <c r="I126" s="13" t="str">
        <f t="shared" si="3"/>
        <v/>
      </c>
      <c r="J126" s="3"/>
    </row>
    <row r="127" spans="2:10" ht="15.75" x14ac:dyDescent="0.25">
      <c r="B127" s="265" t="s">
        <v>562</v>
      </c>
      <c r="C127" s="266" t="s">
        <v>563</v>
      </c>
      <c r="D127" s="262"/>
      <c r="E127" s="263"/>
      <c r="F127" s="264"/>
      <c r="G127" s="3"/>
      <c r="H127" s="13" t="str">
        <f t="shared" si="2"/>
        <v/>
      </c>
      <c r="I127" s="13" t="str">
        <f t="shared" si="3"/>
        <v/>
      </c>
      <c r="J127" s="3"/>
    </row>
    <row r="128" spans="2:10" ht="18.75" customHeight="1" x14ac:dyDescent="0.25">
      <c r="B128" s="260" t="s">
        <v>564</v>
      </c>
      <c r="C128" s="261" t="s">
        <v>565</v>
      </c>
      <c r="D128" s="262"/>
      <c r="E128" s="263"/>
      <c r="F128" s="264"/>
      <c r="G128" s="3"/>
      <c r="H128" s="13" t="str">
        <f t="shared" si="2"/>
        <v/>
      </c>
      <c r="I128" s="13" t="str">
        <f t="shared" si="3"/>
        <v/>
      </c>
      <c r="J128" s="3"/>
    </row>
    <row r="129" spans="2:10" ht="15.75" x14ac:dyDescent="0.25">
      <c r="B129" s="272" t="s">
        <v>566</v>
      </c>
      <c r="C129" s="266" t="s">
        <v>567</v>
      </c>
      <c r="D129" s="262"/>
      <c r="E129" s="263"/>
      <c r="F129" s="264"/>
      <c r="G129" s="3"/>
      <c r="H129" s="13" t="str">
        <f t="shared" si="2"/>
        <v/>
      </c>
      <c r="I129" s="13" t="str">
        <f t="shared" si="3"/>
        <v/>
      </c>
      <c r="J129" s="3"/>
    </row>
    <row r="130" spans="2:10" ht="15.75" x14ac:dyDescent="0.25">
      <c r="B130" s="272" t="s">
        <v>568</v>
      </c>
      <c r="C130" s="266" t="s">
        <v>569</v>
      </c>
      <c r="D130" s="262"/>
      <c r="E130" s="263"/>
      <c r="F130" s="264"/>
      <c r="G130" s="3"/>
      <c r="H130" s="13" t="str">
        <f t="shared" si="2"/>
        <v/>
      </c>
      <c r="I130" s="13" t="str">
        <f t="shared" si="3"/>
        <v/>
      </c>
      <c r="J130" s="3"/>
    </row>
    <row r="131" spans="2:10" ht="15.75" x14ac:dyDescent="0.25">
      <c r="B131" s="272" t="s">
        <v>570</v>
      </c>
      <c r="C131" s="266" t="s">
        <v>571</v>
      </c>
      <c r="D131" s="262"/>
      <c r="E131" s="263"/>
      <c r="F131" s="264"/>
      <c r="G131" s="3"/>
      <c r="H131" s="13" t="str">
        <f t="shared" si="2"/>
        <v/>
      </c>
      <c r="I131" s="13" t="str">
        <f t="shared" si="3"/>
        <v/>
      </c>
      <c r="J131" s="3"/>
    </row>
    <row r="132" spans="2:10" ht="15.75" x14ac:dyDescent="0.25">
      <c r="B132" s="272" t="s">
        <v>572</v>
      </c>
      <c r="C132" s="266" t="s">
        <v>573</v>
      </c>
      <c r="D132" s="262"/>
      <c r="E132" s="263"/>
      <c r="F132" s="264"/>
      <c r="G132" s="3"/>
      <c r="H132" s="13" t="str">
        <f t="shared" si="2"/>
        <v/>
      </c>
      <c r="I132" s="13" t="str">
        <f t="shared" si="3"/>
        <v/>
      </c>
      <c r="J132" s="3"/>
    </row>
    <row r="133" spans="2:10" ht="15.75" x14ac:dyDescent="0.25">
      <c r="B133" s="271" t="s">
        <v>574</v>
      </c>
      <c r="C133" s="266" t="s">
        <v>575</v>
      </c>
      <c r="D133" s="262"/>
      <c r="E133" s="263"/>
      <c r="F133" s="264"/>
      <c r="G133" s="3"/>
      <c r="H133" s="13" t="str">
        <f t="shared" si="2"/>
        <v/>
      </c>
      <c r="I133" s="13" t="str">
        <f t="shared" si="3"/>
        <v/>
      </c>
      <c r="J133" s="3"/>
    </row>
    <row r="134" spans="2:10" ht="15.75" x14ac:dyDescent="0.25">
      <c r="B134" s="272" t="s">
        <v>576</v>
      </c>
      <c r="C134" s="266" t="s">
        <v>577</v>
      </c>
      <c r="D134" s="262"/>
      <c r="E134" s="263"/>
      <c r="F134" s="264"/>
      <c r="G134" s="3"/>
      <c r="H134" s="13" t="str">
        <f t="shared" si="2"/>
        <v/>
      </c>
      <c r="I134" s="13" t="str">
        <f t="shared" si="3"/>
        <v/>
      </c>
      <c r="J134" s="3"/>
    </row>
    <row r="135" spans="2:10" ht="15.75" x14ac:dyDescent="0.25">
      <c r="B135" s="280" t="s">
        <v>578</v>
      </c>
      <c r="C135" s="266" t="s">
        <v>579</v>
      </c>
      <c r="D135" s="262"/>
      <c r="E135" s="263"/>
      <c r="F135" s="264"/>
      <c r="G135" s="3"/>
      <c r="H135" s="13" t="str">
        <f t="shared" si="2"/>
        <v/>
      </c>
      <c r="I135" s="13" t="str">
        <f t="shared" si="3"/>
        <v/>
      </c>
      <c r="J135" s="3"/>
    </row>
    <row r="136" spans="2:10" ht="15.75" x14ac:dyDescent="0.25">
      <c r="B136" s="280" t="s">
        <v>580</v>
      </c>
      <c r="C136" s="266" t="s">
        <v>581</v>
      </c>
      <c r="D136" s="262"/>
      <c r="E136" s="263"/>
      <c r="F136" s="264"/>
      <c r="G136" s="3"/>
      <c r="H136" s="13" t="str">
        <f t="shared" si="2"/>
        <v/>
      </c>
      <c r="I136" s="13" t="str">
        <f t="shared" si="3"/>
        <v/>
      </c>
      <c r="J136" s="3"/>
    </row>
    <row r="137" spans="2:10" ht="15.75" x14ac:dyDescent="0.25">
      <c r="B137" s="280" t="s">
        <v>582</v>
      </c>
      <c r="C137" s="266" t="s">
        <v>583</v>
      </c>
      <c r="D137" s="262"/>
      <c r="E137" s="263"/>
      <c r="F137" s="264"/>
      <c r="G137" s="3"/>
      <c r="H137" s="13" t="str">
        <f t="shared" si="2"/>
        <v/>
      </c>
      <c r="I137" s="13" t="str">
        <f t="shared" si="3"/>
        <v/>
      </c>
      <c r="J137" s="3"/>
    </row>
    <row r="138" spans="2:10" ht="15.75" x14ac:dyDescent="0.25">
      <c r="B138" s="265" t="s">
        <v>584</v>
      </c>
      <c r="C138" s="266" t="s">
        <v>585</v>
      </c>
      <c r="D138" s="262"/>
      <c r="E138" s="263"/>
      <c r="F138" s="264"/>
      <c r="G138" s="3"/>
      <c r="H138" s="13" t="str">
        <f t="shared" si="2"/>
        <v/>
      </c>
      <c r="I138" s="13" t="str">
        <f t="shared" si="3"/>
        <v/>
      </c>
      <c r="J138" s="3"/>
    </row>
    <row r="139" spans="2:10" ht="15.75" x14ac:dyDescent="0.25">
      <c r="B139" s="265" t="s">
        <v>586</v>
      </c>
      <c r="C139" s="266" t="s">
        <v>587</v>
      </c>
      <c r="D139" s="262"/>
      <c r="E139" s="263"/>
      <c r="F139" s="264"/>
      <c r="G139" s="3"/>
      <c r="H139" s="13" t="str">
        <f t="shared" ref="H139:H202" si="4">IF(D139&lt;E139,"грешка","")</f>
        <v/>
      </c>
      <c r="I139" s="13" t="str">
        <f t="shared" ref="I139:I202" si="5">IF(D139&lt;F139,"грешка","")</f>
        <v/>
      </c>
      <c r="J139" s="3"/>
    </row>
    <row r="140" spans="2:10" ht="15.75" x14ac:dyDescent="0.25">
      <c r="B140" s="272" t="s">
        <v>588</v>
      </c>
      <c r="C140" s="266" t="s">
        <v>589</v>
      </c>
      <c r="D140" s="262"/>
      <c r="E140" s="263"/>
      <c r="F140" s="264"/>
      <c r="G140" s="3"/>
      <c r="H140" s="13" t="str">
        <f t="shared" si="4"/>
        <v/>
      </c>
      <c r="I140" s="13" t="str">
        <f t="shared" si="5"/>
        <v/>
      </c>
      <c r="J140" s="3"/>
    </row>
    <row r="141" spans="2:10" ht="15.75" x14ac:dyDescent="0.25">
      <c r="B141" s="265" t="s">
        <v>590</v>
      </c>
      <c r="C141" s="266" t="s">
        <v>591</v>
      </c>
      <c r="D141" s="262"/>
      <c r="E141" s="263"/>
      <c r="F141" s="264"/>
      <c r="G141" s="3"/>
      <c r="H141" s="13" t="str">
        <f t="shared" si="4"/>
        <v/>
      </c>
      <c r="I141" s="13" t="str">
        <f t="shared" si="5"/>
        <v/>
      </c>
      <c r="J141" s="3"/>
    </row>
    <row r="142" spans="2:10" ht="15.75" x14ac:dyDescent="0.25">
      <c r="B142" s="265" t="s">
        <v>592</v>
      </c>
      <c r="C142" s="266" t="s">
        <v>593</v>
      </c>
      <c r="D142" s="262"/>
      <c r="E142" s="263"/>
      <c r="F142" s="264"/>
      <c r="G142" s="3"/>
      <c r="H142" s="13" t="str">
        <f t="shared" si="4"/>
        <v/>
      </c>
      <c r="I142" s="13" t="str">
        <f t="shared" si="5"/>
        <v/>
      </c>
      <c r="J142" s="3"/>
    </row>
    <row r="143" spans="2:10" ht="15.75" x14ac:dyDescent="0.25">
      <c r="B143" s="272" t="s">
        <v>594</v>
      </c>
      <c r="C143" s="266" t="s">
        <v>595</v>
      </c>
      <c r="D143" s="274"/>
      <c r="E143" s="275"/>
      <c r="F143" s="276"/>
      <c r="G143" s="3"/>
      <c r="H143" s="13" t="str">
        <f t="shared" si="4"/>
        <v/>
      </c>
      <c r="I143" s="13" t="str">
        <f t="shared" si="5"/>
        <v/>
      </c>
      <c r="J143" s="3"/>
    </row>
    <row r="144" spans="2:10" ht="15.75" x14ac:dyDescent="0.25">
      <c r="B144" s="272" t="s">
        <v>596</v>
      </c>
      <c r="C144" s="266" t="s">
        <v>597</v>
      </c>
      <c r="D144" s="262"/>
      <c r="E144" s="263"/>
      <c r="F144" s="264"/>
      <c r="G144" s="3"/>
      <c r="H144" s="13" t="str">
        <f t="shared" si="4"/>
        <v/>
      </c>
      <c r="I144" s="13" t="str">
        <f t="shared" si="5"/>
        <v/>
      </c>
      <c r="J144" s="3"/>
    </row>
    <row r="145" spans="2:10" ht="15.75" x14ac:dyDescent="0.25">
      <c r="B145" s="265" t="s">
        <v>598</v>
      </c>
      <c r="C145" s="266" t="s">
        <v>599</v>
      </c>
      <c r="D145" s="262"/>
      <c r="E145" s="263"/>
      <c r="F145" s="264"/>
      <c r="G145" s="3"/>
      <c r="H145" s="13" t="str">
        <f t="shared" si="4"/>
        <v/>
      </c>
      <c r="I145" s="13" t="str">
        <f t="shared" si="5"/>
        <v/>
      </c>
      <c r="J145" s="3"/>
    </row>
    <row r="146" spans="2:10" ht="15.75" x14ac:dyDescent="0.25">
      <c r="B146" s="273" t="s">
        <v>600</v>
      </c>
      <c r="C146" s="261" t="s">
        <v>601</v>
      </c>
      <c r="D146" s="262"/>
      <c r="E146" s="263"/>
      <c r="F146" s="264"/>
      <c r="G146" s="3"/>
      <c r="H146" s="13" t="str">
        <f t="shared" si="4"/>
        <v/>
      </c>
      <c r="I146" s="13" t="str">
        <f t="shared" si="5"/>
        <v/>
      </c>
      <c r="J146" s="3"/>
    </row>
    <row r="147" spans="2:10" ht="15.75" x14ac:dyDescent="0.25">
      <c r="B147" s="272" t="s">
        <v>602</v>
      </c>
      <c r="C147" s="266" t="s">
        <v>603</v>
      </c>
      <c r="D147" s="262"/>
      <c r="E147" s="263"/>
      <c r="F147" s="264"/>
      <c r="G147" s="3"/>
      <c r="H147" s="13" t="str">
        <f t="shared" si="4"/>
        <v/>
      </c>
      <c r="I147" s="13" t="str">
        <f t="shared" si="5"/>
        <v/>
      </c>
      <c r="J147" s="3"/>
    </row>
    <row r="148" spans="2:10" ht="15.75" x14ac:dyDescent="0.25">
      <c r="B148" s="265" t="s">
        <v>604</v>
      </c>
      <c r="C148" s="266" t="s">
        <v>605</v>
      </c>
      <c r="D148" s="262"/>
      <c r="E148" s="263"/>
      <c r="F148" s="264"/>
      <c r="G148" s="3"/>
      <c r="H148" s="13" t="str">
        <f t="shared" si="4"/>
        <v/>
      </c>
      <c r="I148" s="13" t="str">
        <f t="shared" si="5"/>
        <v/>
      </c>
      <c r="J148" s="3"/>
    </row>
    <row r="149" spans="2:10" ht="15.75" x14ac:dyDescent="0.25">
      <c r="B149" s="265" t="s">
        <v>606</v>
      </c>
      <c r="C149" s="266" t="s">
        <v>607</v>
      </c>
      <c r="D149" s="262"/>
      <c r="E149" s="263"/>
      <c r="F149" s="264"/>
      <c r="G149" s="3"/>
      <c r="H149" s="13" t="str">
        <f t="shared" si="4"/>
        <v/>
      </c>
      <c r="I149" s="13" t="str">
        <f t="shared" si="5"/>
        <v/>
      </c>
      <c r="J149" s="3"/>
    </row>
    <row r="150" spans="2:10" ht="15.75" x14ac:dyDescent="0.25">
      <c r="B150" s="265" t="s">
        <v>608</v>
      </c>
      <c r="C150" s="266" t="s">
        <v>609</v>
      </c>
      <c r="D150" s="262"/>
      <c r="E150" s="263"/>
      <c r="F150" s="264"/>
      <c r="G150" s="3"/>
      <c r="H150" s="13" t="str">
        <f t="shared" si="4"/>
        <v/>
      </c>
      <c r="I150" s="13" t="str">
        <f t="shared" si="5"/>
        <v/>
      </c>
      <c r="J150" s="3"/>
    </row>
    <row r="151" spans="2:10" ht="15.75" x14ac:dyDescent="0.25">
      <c r="B151" s="267" t="s">
        <v>610</v>
      </c>
      <c r="C151" s="266" t="s">
        <v>611</v>
      </c>
      <c r="D151" s="262"/>
      <c r="E151" s="263"/>
      <c r="F151" s="264"/>
      <c r="G151" s="3"/>
      <c r="H151" s="13" t="str">
        <f t="shared" si="4"/>
        <v/>
      </c>
      <c r="I151" s="13" t="str">
        <f t="shared" si="5"/>
        <v/>
      </c>
      <c r="J151" s="3"/>
    </row>
    <row r="152" spans="2:10" ht="20.25" customHeight="1" x14ac:dyDescent="0.25">
      <c r="B152" s="265" t="s">
        <v>612</v>
      </c>
      <c r="C152" s="266" t="s">
        <v>613</v>
      </c>
      <c r="D152" s="281"/>
      <c r="E152" s="275"/>
      <c r="F152" s="282"/>
      <c r="G152" s="3"/>
      <c r="H152" s="13" t="str">
        <f t="shared" si="4"/>
        <v/>
      </c>
      <c r="I152" s="13" t="str">
        <f t="shared" si="5"/>
        <v/>
      </c>
      <c r="J152" s="3"/>
    </row>
    <row r="153" spans="2:10" ht="29.25" x14ac:dyDescent="0.25">
      <c r="B153" s="271" t="s">
        <v>614</v>
      </c>
      <c r="C153" s="266" t="s">
        <v>615</v>
      </c>
      <c r="D153" s="262"/>
      <c r="E153" s="263"/>
      <c r="F153" s="264"/>
      <c r="G153" s="3"/>
      <c r="H153" s="13" t="str">
        <f t="shared" si="4"/>
        <v/>
      </c>
      <c r="I153" s="13" t="str">
        <f t="shared" si="5"/>
        <v/>
      </c>
      <c r="J153" s="3"/>
    </row>
    <row r="154" spans="2:10" ht="15.75" x14ac:dyDescent="0.25">
      <c r="B154" s="265" t="s">
        <v>616</v>
      </c>
      <c r="C154" s="266" t="s">
        <v>617</v>
      </c>
      <c r="D154" s="262"/>
      <c r="E154" s="263"/>
      <c r="F154" s="264"/>
      <c r="G154" s="3"/>
      <c r="H154" s="13" t="str">
        <f t="shared" si="4"/>
        <v/>
      </c>
      <c r="I154" s="13" t="str">
        <f t="shared" si="5"/>
        <v/>
      </c>
      <c r="J154" s="3"/>
    </row>
    <row r="155" spans="2:10" ht="15.75" x14ac:dyDescent="0.25">
      <c r="B155" s="265" t="s">
        <v>618</v>
      </c>
      <c r="C155" s="266" t="s">
        <v>619</v>
      </c>
      <c r="D155" s="262"/>
      <c r="E155" s="263"/>
      <c r="F155" s="264"/>
      <c r="G155" s="3"/>
      <c r="H155" s="13" t="str">
        <f t="shared" si="4"/>
        <v/>
      </c>
      <c r="I155" s="13" t="str">
        <f t="shared" si="5"/>
        <v/>
      </c>
      <c r="J155" s="3"/>
    </row>
    <row r="156" spans="2:10" ht="15.75" x14ac:dyDescent="0.25">
      <c r="B156" s="265" t="s">
        <v>620</v>
      </c>
      <c r="C156" s="266" t="s">
        <v>621</v>
      </c>
      <c r="D156" s="262"/>
      <c r="E156" s="263"/>
      <c r="F156" s="264"/>
      <c r="G156" s="3"/>
      <c r="H156" s="13" t="str">
        <f t="shared" si="4"/>
        <v/>
      </c>
      <c r="I156" s="13" t="str">
        <f t="shared" si="5"/>
        <v/>
      </c>
      <c r="J156" s="3"/>
    </row>
    <row r="157" spans="2:10" ht="15.75" x14ac:dyDescent="0.25">
      <c r="B157" s="267" t="s">
        <v>622</v>
      </c>
      <c r="C157" s="266" t="s">
        <v>623</v>
      </c>
      <c r="D157" s="274"/>
      <c r="E157" s="275"/>
      <c r="F157" s="276"/>
      <c r="G157" s="3"/>
      <c r="H157" s="13" t="str">
        <f t="shared" si="4"/>
        <v/>
      </c>
      <c r="I157" s="13" t="str">
        <f t="shared" si="5"/>
        <v/>
      </c>
      <c r="J157" s="3"/>
    </row>
    <row r="158" spans="2:10" ht="15.75" x14ac:dyDescent="0.25">
      <c r="B158" s="267" t="s">
        <v>624</v>
      </c>
      <c r="C158" s="266" t="s">
        <v>625</v>
      </c>
      <c r="D158" s="274"/>
      <c r="E158" s="275"/>
      <c r="F158" s="276"/>
      <c r="G158" s="3"/>
      <c r="H158" s="13" t="str">
        <f t="shared" si="4"/>
        <v/>
      </c>
      <c r="I158" s="13" t="str">
        <f t="shared" si="5"/>
        <v/>
      </c>
      <c r="J158" s="3"/>
    </row>
    <row r="159" spans="2:10" ht="15.75" x14ac:dyDescent="0.25">
      <c r="B159" s="265" t="s">
        <v>626</v>
      </c>
      <c r="C159" s="266" t="s">
        <v>627</v>
      </c>
      <c r="D159" s="262"/>
      <c r="E159" s="263"/>
      <c r="F159" s="264"/>
      <c r="G159" s="3"/>
      <c r="H159" s="13" t="str">
        <f t="shared" si="4"/>
        <v/>
      </c>
      <c r="I159" s="13" t="str">
        <f t="shared" si="5"/>
        <v/>
      </c>
      <c r="J159" s="3"/>
    </row>
    <row r="160" spans="2:10" ht="15.75" x14ac:dyDescent="0.25">
      <c r="B160" s="273" t="s">
        <v>628</v>
      </c>
      <c r="C160" s="261" t="s">
        <v>629</v>
      </c>
      <c r="D160" s="262"/>
      <c r="E160" s="263"/>
      <c r="F160" s="264"/>
      <c r="G160" s="3"/>
      <c r="H160" s="13" t="str">
        <f t="shared" si="4"/>
        <v/>
      </c>
      <c r="I160" s="13" t="str">
        <f t="shared" si="5"/>
        <v/>
      </c>
      <c r="J160" s="3"/>
    </row>
    <row r="161" spans="2:10" ht="15.75" x14ac:dyDescent="0.25">
      <c r="B161" s="272" t="s">
        <v>630</v>
      </c>
      <c r="C161" s="266" t="s">
        <v>631</v>
      </c>
      <c r="D161" s="262"/>
      <c r="E161" s="263"/>
      <c r="F161" s="264"/>
      <c r="G161" s="3"/>
      <c r="H161" s="13" t="str">
        <f t="shared" si="4"/>
        <v/>
      </c>
      <c r="I161" s="13" t="str">
        <f t="shared" si="5"/>
        <v/>
      </c>
      <c r="J161" s="3"/>
    </row>
    <row r="162" spans="2:10" ht="15.75" x14ac:dyDescent="0.25">
      <c r="B162" s="265" t="s">
        <v>632</v>
      </c>
      <c r="C162" s="266" t="s">
        <v>633</v>
      </c>
      <c r="D162" s="262"/>
      <c r="E162" s="263"/>
      <c r="F162" s="264"/>
      <c r="G162" s="3"/>
      <c r="H162" s="13" t="str">
        <f t="shared" si="4"/>
        <v/>
      </c>
      <c r="I162" s="13" t="str">
        <f t="shared" si="5"/>
        <v/>
      </c>
      <c r="J162" s="3"/>
    </row>
    <row r="163" spans="2:10" ht="15.75" x14ac:dyDescent="0.25">
      <c r="B163" s="267" t="s">
        <v>634</v>
      </c>
      <c r="C163" s="266" t="s">
        <v>635</v>
      </c>
      <c r="D163" s="262"/>
      <c r="E163" s="263"/>
      <c r="F163" s="264"/>
      <c r="G163" s="3"/>
      <c r="H163" s="13" t="str">
        <f t="shared" si="4"/>
        <v/>
      </c>
      <c r="I163" s="13" t="str">
        <f t="shared" si="5"/>
        <v/>
      </c>
      <c r="J163" s="3"/>
    </row>
    <row r="164" spans="2:10" ht="15.75" x14ac:dyDescent="0.25">
      <c r="B164" s="265" t="s">
        <v>636</v>
      </c>
      <c r="C164" s="266" t="s">
        <v>637</v>
      </c>
      <c r="D164" s="262"/>
      <c r="E164" s="263"/>
      <c r="F164" s="264"/>
      <c r="G164" s="3"/>
      <c r="H164" s="13" t="str">
        <f t="shared" si="4"/>
        <v/>
      </c>
      <c r="I164" s="13" t="str">
        <f t="shared" si="5"/>
        <v/>
      </c>
      <c r="J164" s="3"/>
    </row>
    <row r="165" spans="2:10" ht="15.75" x14ac:dyDescent="0.25">
      <c r="B165" s="265" t="s">
        <v>638</v>
      </c>
      <c r="C165" s="266" t="s">
        <v>639</v>
      </c>
      <c r="D165" s="262"/>
      <c r="E165" s="263"/>
      <c r="F165" s="264"/>
      <c r="G165" s="3"/>
      <c r="H165" s="13" t="str">
        <f t="shared" si="4"/>
        <v/>
      </c>
      <c r="I165" s="13" t="str">
        <f t="shared" si="5"/>
        <v/>
      </c>
      <c r="J165" s="3"/>
    </row>
    <row r="166" spans="2:10" ht="15.75" x14ac:dyDescent="0.25">
      <c r="B166" s="267" t="s">
        <v>640</v>
      </c>
      <c r="C166" s="266" t="s">
        <v>641</v>
      </c>
      <c r="D166" s="262"/>
      <c r="E166" s="263"/>
      <c r="F166" s="264"/>
      <c r="G166" s="3"/>
      <c r="H166" s="13" t="str">
        <f t="shared" si="4"/>
        <v/>
      </c>
      <c r="I166" s="13" t="str">
        <f t="shared" si="5"/>
        <v/>
      </c>
      <c r="J166" s="3"/>
    </row>
    <row r="167" spans="2:10" ht="33" customHeight="1" x14ac:dyDescent="0.25">
      <c r="B167" s="270" t="s">
        <v>642</v>
      </c>
      <c r="C167" s="261" t="s">
        <v>643</v>
      </c>
      <c r="D167" s="262"/>
      <c r="E167" s="263"/>
      <c r="F167" s="264"/>
      <c r="G167" s="3"/>
      <c r="H167" s="13" t="str">
        <f t="shared" si="4"/>
        <v/>
      </c>
      <c r="I167" s="13" t="str">
        <f t="shared" si="5"/>
        <v/>
      </c>
      <c r="J167" s="3"/>
    </row>
    <row r="168" spans="2:10" ht="15.75" x14ac:dyDescent="0.25">
      <c r="B168" s="265" t="s">
        <v>644</v>
      </c>
      <c r="C168" s="266" t="s">
        <v>645</v>
      </c>
      <c r="D168" s="262"/>
      <c r="E168" s="263"/>
      <c r="F168" s="264"/>
      <c r="G168" s="3"/>
      <c r="H168" s="13" t="str">
        <f t="shared" si="4"/>
        <v/>
      </c>
      <c r="I168" s="13" t="str">
        <f t="shared" si="5"/>
        <v/>
      </c>
      <c r="J168" s="3"/>
    </row>
    <row r="169" spans="2:10" ht="15.75" x14ac:dyDescent="0.25">
      <c r="B169" s="267" t="s">
        <v>646</v>
      </c>
      <c r="C169" s="266" t="s">
        <v>647</v>
      </c>
      <c r="D169" s="262"/>
      <c r="E169" s="263"/>
      <c r="F169" s="264"/>
      <c r="G169" s="3"/>
      <c r="H169" s="13" t="str">
        <f t="shared" si="4"/>
        <v/>
      </c>
      <c r="I169" s="13" t="str">
        <f t="shared" si="5"/>
        <v/>
      </c>
      <c r="J169" s="3"/>
    </row>
    <row r="170" spans="2:10" ht="15.75" x14ac:dyDescent="0.25">
      <c r="B170" s="265" t="s">
        <v>648</v>
      </c>
      <c r="C170" s="266" t="s">
        <v>649</v>
      </c>
      <c r="D170" s="262"/>
      <c r="E170" s="263"/>
      <c r="F170" s="264"/>
      <c r="G170" s="3"/>
      <c r="H170" s="13" t="str">
        <f t="shared" si="4"/>
        <v/>
      </c>
      <c r="I170" s="13" t="str">
        <f t="shared" si="5"/>
        <v/>
      </c>
      <c r="J170" s="3"/>
    </row>
    <row r="171" spans="2:10" ht="15.75" x14ac:dyDescent="0.25">
      <c r="B171" s="267" t="s">
        <v>650</v>
      </c>
      <c r="C171" s="266" t="s">
        <v>651</v>
      </c>
      <c r="D171" s="274"/>
      <c r="E171" s="275"/>
      <c r="F171" s="276"/>
      <c r="G171" s="3"/>
      <c r="H171" s="13" t="str">
        <f t="shared" si="4"/>
        <v/>
      </c>
      <c r="I171" s="13" t="str">
        <f t="shared" si="5"/>
        <v/>
      </c>
      <c r="J171" s="3"/>
    </row>
    <row r="172" spans="2:10" ht="15.75" x14ac:dyDescent="0.25">
      <c r="B172" s="267" t="s">
        <v>652</v>
      </c>
      <c r="C172" s="266" t="s">
        <v>653</v>
      </c>
      <c r="D172" s="262"/>
      <c r="E172" s="263"/>
      <c r="F172" s="264"/>
      <c r="G172" s="3"/>
      <c r="H172" s="13" t="str">
        <f t="shared" si="4"/>
        <v/>
      </c>
      <c r="I172" s="13" t="str">
        <f t="shared" si="5"/>
        <v/>
      </c>
      <c r="J172" s="3"/>
    </row>
    <row r="173" spans="2:10" ht="15.75" x14ac:dyDescent="0.25">
      <c r="B173" s="265" t="s">
        <v>654</v>
      </c>
      <c r="C173" s="266" t="s">
        <v>655</v>
      </c>
      <c r="D173" s="262"/>
      <c r="E173" s="263"/>
      <c r="F173" s="264"/>
      <c r="G173" s="3"/>
      <c r="H173" s="13" t="str">
        <f t="shared" si="4"/>
        <v/>
      </c>
      <c r="I173" s="13" t="str">
        <f t="shared" si="5"/>
        <v/>
      </c>
      <c r="J173" s="3"/>
    </row>
    <row r="174" spans="2:10" ht="15.75" x14ac:dyDescent="0.25">
      <c r="B174" s="280" t="s">
        <v>656</v>
      </c>
      <c r="C174" s="266" t="s">
        <v>657</v>
      </c>
      <c r="D174" s="274"/>
      <c r="E174" s="275"/>
      <c r="F174" s="276"/>
      <c r="G174" s="3"/>
      <c r="H174" s="13" t="str">
        <f t="shared" si="4"/>
        <v/>
      </c>
      <c r="I174" s="13" t="str">
        <f t="shared" si="5"/>
        <v/>
      </c>
      <c r="J174" s="3"/>
    </row>
    <row r="175" spans="2:10" ht="15.75" x14ac:dyDescent="0.25">
      <c r="B175" s="280" t="s">
        <v>658</v>
      </c>
      <c r="C175" s="266" t="s">
        <v>659</v>
      </c>
      <c r="D175" s="274"/>
      <c r="E175" s="275"/>
      <c r="F175" s="276"/>
      <c r="G175" s="3"/>
      <c r="H175" s="13" t="str">
        <f t="shared" si="4"/>
        <v/>
      </c>
      <c r="I175" s="13" t="str">
        <f t="shared" si="5"/>
        <v/>
      </c>
      <c r="J175" s="3"/>
    </row>
    <row r="176" spans="2:10" ht="15.75" x14ac:dyDescent="0.25">
      <c r="B176" s="272" t="s">
        <v>660</v>
      </c>
      <c r="C176" s="266" t="s">
        <v>661</v>
      </c>
      <c r="D176" s="262"/>
      <c r="E176" s="263"/>
      <c r="F176" s="264"/>
      <c r="G176" s="3"/>
      <c r="H176" s="13" t="str">
        <f t="shared" si="4"/>
        <v/>
      </c>
      <c r="I176" s="13" t="str">
        <f t="shared" si="5"/>
        <v/>
      </c>
      <c r="J176" s="3"/>
    </row>
    <row r="177" spans="2:10" ht="15.75" x14ac:dyDescent="0.25">
      <c r="B177" s="265" t="s">
        <v>662</v>
      </c>
      <c r="C177" s="266" t="s">
        <v>663</v>
      </c>
      <c r="D177" s="262"/>
      <c r="E177" s="263"/>
      <c r="F177" s="264"/>
      <c r="G177" s="3"/>
      <c r="H177" s="13" t="str">
        <f t="shared" si="4"/>
        <v/>
      </c>
      <c r="I177" s="13" t="str">
        <f t="shared" si="5"/>
        <v/>
      </c>
      <c r="J177" s="3"/>
    </row>
    <row r="178" spans="2:10" ht="15.75" x14ac:dyDescent="0.25">
      <c r="B178" s="267" t="s">
        <v>664</v>
      </c>
      <c r="C178" s="266" t="s">
        <v>665</v>
      </c>
      <c r="D178" s="262"/>
      <c r="E178" s="263"/>
      <c r="F178" s="264"/>
      <c r="G178" s="3"/>
      <c r="H178" s="13" t="str">
        <f t="shared" si="4"/>
        <v/>
      </c>
      <c r="I178" s="13" t="str">
        <f t="shared" si="5"/>
        <v/>
      </c>
      <c r="J178" s="3"/>
    </row>
    <row r="179" spans="2:10" ht="15.75" x14ac:dyDescent="0.25">
      <c r="B179" s="265" t="s">
        <v>666</v>
      </c>
      <c r="C179" s="266" t="s">
        <v>667</v>
      </c>
      <c r="D179" s="262"/>
      <c r="E179" s="263"/>
      <c r="F179" s="264"/>
      <c r="G179" s="3"/>
      <c r="H179" s="13" t="str">
        <f t="shared" si="4"/>
        <v/>
      </c>
      <c r="I179" s="13" t="str">
        <f t="shared" si="5"/>
        <v/>
      </c>
      <c r="J179" s="3"/>
    </row>
    <row r="180" spans="2:10" ht="15.75" x14ac:dyDescent="0.25">
      <c r="B180" s="272" t="s">
        <v>668</v>
      </c>
      <c r="C180" s="266" t="s">
        <v>669</v>
      </c>
      <c r="D180" s="274"/>
      <c r="E180" s="275"/>
      <c r="F180" s="276"/>
      <c r="G180" s="3"/>
      <c r="H180" s="13" t="str">
        <f t="shared" si="4"/>
        <v/>
      </c>
      <c r="I180" s="13" t="str">
        <f t="shared" si="5"/>
        <v/>
      </c>
      <c r="J180" s="3"/>
    </row>
    <row r="181" spans="2:10" ht="15.75" x14ac:dyDescent="0.25">
      <c r="B181" s="265" t="s">
        <v>670</v>
      </c>
      <c r="C181" s="266" t="s">
        <v>671</v>
      </c>
      <c r="D181" s="262"/>
      <c r="E181" s="263"/>
      <c r="F181" s="264"/>
      <c r="G181" s="3"/>
      <c r="H181" s="13" t="str">
        <f t="shared" si="4"/>
        <v/>
      </c>
      <c r="I181" s="13" t="str">
        <f t="shared" si="5"/>
        <v/>
      </c>
      <c r="J181" s="3"/>
    </row>
    <row r="182" spans="2:10" ht="15.75" x14ac:dyDescent="0.25">
      <c r="B182" s="267" t="s">
        <v>672</v>
      </c>
      <c r="C182" s="266" t="s">
        <v>673</v>
      </c>
      <c r="D182" s="262"/>
      <c r="E182" s="263"/>
      <c r="F182" s="264"/>
      <c r="G182" s="3"/>
      <c r="H182" s="13" t="str">
        <f t="shared" si="4"/>
        <v/>
      </c>
      <c r="I182" s="13" t="str">
        <f t="shared" si="5"/>
        <v/>
      </c>
      <c r="J182" s="3"/>
    </row>
    <row r="183" spans="2:10" ht="15.75" x14ac:dyDescent="0.25">
      <c r="B183" s="267" t="s">
        <v>674</v>
      </c>
      <c r="C183" s="266" t="s">
        <v>675</v>
      </c>
      <c r="D183" s="274"/>
      <c r="E183" s="275"/>
      <c r="F183" s="276"/>
      <c r="G183" s="3"/>
      <c r="H183" s="13" t="str">
        <f t="shared" si="4"/>
        <v/>
      </c>
      <c r="I183" s="13" t="str">
        <f t="shared" si="5"/>
        <v/>
      </c>
      <c r="J183" s="3"/>
    </row>
    <row r="184" spans="2:10" ht="15.75" x14ac:dyDescent="0.25">
      <c r="B184" s="265" t="s">
        <v>676</v>
      </c>
      <c r="C184" s="266" t="s">
        <v>677</v>
      </c>
      <c r="D184" s="262"/>
      <c r="E184" s="263"/>
      <c r="F184" s="264"/>
      <c r="G184" s="3"/>
      <c r="H184" s="13" t="str">
        <f t="shared" si="4"/>
        <v/>
      </c>
      <c r="I184" s="13" t="str">
        <f t="shared" si="5"/>
        <v/>
      </c>
      <c r="J184" s="3"/>
    </row>
    <row r="185" spans="2:10" ht="15.75" x14ac:dyDescent="0.25">
      <c r="B185" s="273" t="s">
        <v>678</v>
      </c>
      <c r="C185" s="261" t="s">
        <v>679</v>
      </c>
      <c r="D185" s="262"/>
      <c r="E185" s="263"/>
      <c r="F185" s="264"/>
      <c r="G185" s="3"/>
      <c r="H185" s="13" t="str">
        <f t="shared" si="4"/>
        <v/>
      </c>
      <c r="I185" s="13" t="str">
        <f t="shared" si="5"/>
        <v/>
      </c>
      <c r="J185" s="3"/>
    </row>
    <row r="186" spans="2:10" ht="15.75" x14ac:dyDescent="0.25">
      <c r="B186" s="265" t="s">
        <v>680</v>
      </c>
      <c r="C186" s="266" t="s">
        <v>681</v>
      </c>
      <c r="D186" s="262"/>
      <c r="E186" s="263"/>
      <c r="F186" s="264"/>
      <c r="G186" s="3"/>
      <c r="H186" s="13" t="str">
        <f t="shared" si="4"/>
        <v/>
      </c>
      <c r="I186" s="13" t="str">
        <f t="shared" si="5"/>
        <v/>
      </c>
      <c r="J186" s="3"/>
    </row>
    <row r="187" spans="2:10" ht="15.75" x14ac:dyDescent="0.25">
      <c r="B187" s="267" t="s">
        <v>682</v>
      </c>
      <c r="C187" s="266" t="s">
        <v>683</v>
      </c>
      <c r="D187" s="262"/>
      <c r="E187" s="263"/>
      <c r="F187" s="264"/>
      <c r="G187" s="3"/>
      <c r="H187" s="13" t="str">
        <f t="shared" si="4"/>
        <v/>
      </c>
      <c r="I187" s="13" t="str">
        <f t="shared" si="5"/>
        <v/>
      </c>
      <c r="J187" s="3"/>
    </row>
    <row r="188" spans="2:10" ht="15.75" x14ac:dyDescent="0.25">
      <c r="B188" s="285" t="s">
        <v>684</v>
      </c>
      <c r="C188" s="266" t="s">
        <v>685</v>
      </c>
      <c r="D188" s="262"/>
      <c r="E188" s="263"/>
      <c r="F188" s="264"/>
      <c r="G188" s="3"/>
      <c r="H188" s="13" t="str">
        <f t="shared" si="4"/>
        <v/>
      </c>
      <c r="I188" s="13" t="str">
        <f t="shared" si="5"/>
        <v/>
      </c>
      <c r="J188" s="3"/>
    </row>
    <row r="189" spans="2:10" ht="15.75" x14ac:dyDescent="0.25">
      <c r="B189" s="280" t="s">
        <v>686</v>
      </c>
      <c r="C189" s="266" t="s">
        <v>687</v>
      </c>
      <c r="D189" s="262"/>
      <c r="E189" s="263"/>
      <c r="F189" s="264"/>
      <c r="G189" s="3"/>
      <c r="H189" s="13" t="str">
        <f t="shared" si="4"/>
        <v/>
      </c>
      <c r="I189" s="13" t="str">
        <f t="shared" si="5"/>
        <v/>
      </c>
      <c r="J189" s="3"/>
    </row>
    <row r="190" spans="2:10" ht="15.75" x14ac:dyDescent="0.25">
      <c r="B190" s="285" t="s">
        <v>688</v>
      </c>
      <c r="C190" s="266" t="s">
        <v>689</v>
      </c>
      <c r="D190" s="262"/>
      <c r="E190" s="263"/>
      <c r="F190" s="264"/>
      <c r="G190" s="3"/>
      <c r="H190" s="13" t="str">
        <f t="shared" si="4"/>
        <v/>
      </c>
      <c r="I190" s="13" t="str">
        <f t="shared" si="5"/>
        <v/>
      </c>
      <c r="J190" s="3"/>
    </row>
    <row r="191" spans="2:10" ht="18" customHeight="1" x14ac:dyDescent="0.25">
      <c r="B191" s="286" t="s">
        <v>690</v>
      </c>
      <c r="C191" s="266" t="s">
        <v>691</v>
      </c>
      <c r="D191" s="262"/>
      <c r="E191" s="263"/>
      <c r="F191" s="264"/>
      <c r="G191" s="3"/>
      <c r="H191" s="13" t="str">
        <f t="shared" si="4"/>
        <v/>
      </c>
      <c r="I191" s="13" t="str">
        <f t="shared" si="5"/>
        <v/>
      </c>
      <c r="J191" s="3"/>
    </row>
    <row r="192" spans="2:10" ht="15.75" x14ac:dyDescent="0.25">
      <c r="B192" s="287" t="s">
        <v>692</v>
      </c>
      <c r="C192" s="266" t="s">
        <v>693</v>
      </c>
      <c r="D192" s="262"/>
      <c r="E192" s="263"/>
      <c r="F192" s="264"/>
      <c r="G192" s="3"/>
      <c r="H192" s="13" t="str">
        <f t="shared" si="4"/>
        <v/>
      </c>
      <c r="I192" s="13" t="str">
        <f t="shared" si="5"/>
        <v/>
      </c>
      <c r="J192" s="3"/>
    </row>
    <row r="193" spans="2:10" ht="21" customHeight="1" x14ac:dyDescent="0.25">
      <c r="B193" s="285" t="s">
        <v>694</v>
      </c>
      <c r="C193" s="266" t="s">
        <v>695</v>
      </c>
      <c r="D193" s="262"/>
      <c r="E193" s="263"/>
      <c r="F193" s="264"/>
      <c r="G193" s="3"/>
      <c r="H193" s="13" t="str">
        <f t="shared" si="4"/>
        <v/>
      </c>
      <c r="I193" s="13" t="str">
        <f t="shared" si="5"/>
        <v/>
      </c>
      <c r="J193" s="3"/>
    </row>
    <row r="194" spans="2:10" ht="15.75" x14ac:dyDescent="0.25">
      <c r="B194" s="267" t="s">
        <v>696</v>
      </c>
      <c r="C194" s="266" t="s">
        <v>697</v>
      </c>
      <c r="D194" s="262"/>
      <c r="E194" s="263"/>
      <c r="F194" s="264"/>
      <c r="G194" s="3"/>
      <c r="H194" s="13" t="str">
        <f t="shared" si="4"/>
        <v/>
      </c>
      <c r="I194" s="13" t="str">
        <f t="shared" si="5"/>
        <v/>
      </c>
      <c r="J194" s="3"/>
    </row>
    <row r="195" spans="2:10" ht="18.75" customHeight="1" x14ac:dyDescent="0.25">
      <c r="B195" s="267" t="s">
        <v>698</v>
      </c>
      <c r="C195" s="266" t="s">
        <v>699</v>
      </c>
      <c r="D195" s="262"/>
      <c r="E195" s="263"/>
      <c r="F195" s="264"/>
      <c r="G195" s="3"/>
      <c r="H195" s="13" t="str">
        <f t="shared" si="4"/>
        <v/>
      </c>
      <c r="I195" s="13" t="str">
        <f t="shared" si="5"/>
        <v/>
      </c>
      <c r="J195" s="3"/>
    </row>
    <row r="196" spans="2:10" ht="15.75" x14ac:dyDescent="0.25">
      <c r="B196" s="267" t="s">
        <v>700</v>
      </c>
      <c r="C196" s="266" t="s">
        <v>701</v>
      </c>
      <c r="D196" s="262"/>
      <c r="E196" s="263"/>
      <c r="F196" s="264"/>
      <c r="G196" s="3"/>
      <c r="H196" s="13" t="str">
        <f t="shared" si="4"/>
        <v/>
      </c>
      <c r="I196" s="13" t="str">
        <f t="shared" si="5"/>
        <v/>
      </c>
      <c r="J196" s="3"/>
    </row>
    <row r="197" spans="2:10" ht="15.75" x14ac:dyDescent="0.25">
      <c r="B197" s="267" t="s">
        <v>702</v>
      </c>
      <c r="C197" s="266" t="s">
        <v>703</v>
      </c>
      <c r="D197" s="262"/>
      <c r="E197" s="263"/>
      <c r="F197" s="264"/>
      <c r="G197" s="3"/>
      <c r="H197" s="13" t="str">
        <f t="shared" si="4"/>
        <v/>
      </c>
      <c r="I197" s="13" t="str">
        <f t="shared" si="5"/>
        <v/>
      </c>
      <c r="J197" s="3"/>
    </row>
    <row r="198" spans="2:10" ht="15.75" x14ac:dyDescent="0.25">
      <c r="B198" s="267" t="s">
        <v>704</v>
      </c>
      <c r="C198" s="266" t="s">
        <v>705</v>
      </c>
      <c r="D198" s="262"/>
      <c r="E198" s="263"/>
      <c r="F198" s="264"/>
      <c r="G198" s="3"/>
      <c r="H198" s="13" t="str">
        <f t="shared" si="4"/>
        <v/>
      </c>
      <c r="I198" s="13" t="str">
        <f t="shared" si="5"/>
        <v/>
      </c>
      <c r="J198" s="3"/>
    </row>
    <row r="199" spans="2:10" ht="15.75" x14ac:dyDescent="0.25">
      <c r="B199" s="265" t="s">
        <v>706</v>
      </c>
      <c r="C199" s="266" t="s">
        <v>707</v>
      </c>
      <c r="D199" s="274"/>
      <c r="E199" s="275"/>
      <c r="F199" s="276"/>
      <c r="G199" s="3"/>
      <c r="H199" s="13" t="str">
        <f t="shared" si="4"/>
        <v/>
      </c>
      <c r="I199" s="13" t="str">
        <f t="shared" si="5"/>
        <v/>
      </c>
      <c r="J199" s="3"/>
    </row>
    <row r="200" spans="2:10" ht="15.75" x14ac:dyDescent="0.25">
      <c r="B200" s="265" t="s">
        <v>708</v>
      </c>
      <c r="C200" s="266" t="s">
        <v>709</v>
      </c>
      <c r="D200" s="262"/>
      <c r="E200" s="263"/>
      <c r="F200" s="264"/>
      <c r="G200" s="3"/>
      <c r="H200" s="13" t="str">
        <f t="shared" si="4"/>
        <v/>
      </c>
      <c r="I200" s="13" t="str">
        <f t="shared" si="5"/>
        <v/>
      </c>
      <c r="J200" s="3"/>
    </row>
    <row r="201" spans="2:10" ht="15.75" x14ac:dyDescent="0.25">
      <c r="B201" s="265" t="s">
        <v>710</v>
      </c>
      <c r="C201" s="266" t="s">
        <v>711</v>
      </c>
      <c r="D201" s="262"/>
      <c r="E201" s="263"/>
      <c r="F201" s="264"/>
      <c r="G201" s="3"/>
      <c r="H201" s="13" t="str">
        <f t="shared" si="4"/>
        <v/>
      </c>
      <c r="I201" s="13" t="str">
        <f t="shared" si="5"/>
        <v/>
      </c>
      <c r="J201" s="3"/>
    </row>
    <row r="202" spans="2:10" ht="15.75" x14ac:dyDescent="0.25">
      <c r="B202" s="265" t="s">
        <v>712</v>
      </c>
      <c r="C202" s="266" t="s">
        <v>713</v>
      </c>
      <c r="D202" s="262"/>
      <c r="E202" s="263"/>
      <c r="F202" s="264"/>
      <c r="G202" s="3"/>
      <c r="H202" s="13" t="str">
        <f t="shared" si="4"/>
        <v/>
      </c>
      <c r="I202" s="13" t="str">
        <f t="shared" si="5"/>
        <v/>
      </c>
      <c r="J202" s="3"/>
    </row>
    <row r="203" spans="2:10" ht="15.75" x14ac:dyDescent="0.25">
      <c r="B203" s="272" t="s">
        <v>714</v>
      </c>
      <c r="C203" s="266" t="s">
        <v>715</v>
      </c>
      <c r="D203" s="262"/>
      <c r="E203" s="263"/>
      <c r="F203" s="264"/>
      <c r="G203" s="3"/>
      <c r="H203" s="13" t="str">
        <f t="shared" ref="H203:H261" si="6">IF(D203&lt;E203,"грешка","")</f>
        <v/>
      </c>
      <c r="I203" s="13" t="str">
        <f t="shared" ref="I203:I261" si="7">IF(D203&lt;F203,"грешка","")</f>
        <v/>
      </c>
      <c r="J203" s="3"/>
    </row>
    <row r="204" spans="2:10" ht="15.75" x14ac:dyDescent="0.25">
      <c r="B204" s="272" t="s">
        <v>716</v>
      </c>
      <c r="C204" s="266" t="s">
        <v>717</v>
      </c>
      <c r="D204" s="274"/>
      <c r="E204" s="275"/>
      <c r="F204" s="276"/>
      <c r="G204" s="3"/>
      <c r="H204" s="13" t="str">
        <f t="shared" si="6"/>
        <v/>
      </c>
      <c r="I204" s="13" t="str">
        <f t="shared" si="7"/>
        <v/>
      </c>
      <c r="J204" s="3"/>
    </row>
    <row r="205" spans="2:10" ht="15.75" x14ac:dyDescent="0.25">
      <c r="B205" s="272" t="s">
        <v>718</v>
      </c>
      <c r="C205" s="266" t="s">
        <v>719</v>
      </c>
      <c r="D205" s="262"/>
      <c r="E205" s="263"/>
      <c r="F205" s="264"/>
      <c r="G205" s="3"/>
      <c r="H205" s="13" t="str">
        <f t="shared" si="6"/>
        <v/>
      </c>
      <c r="I205" s="13" t="str">
        <f t="shared" si="7"/>
        <v/>
      </c>
      <c r="J205" s="3"/>
    </row>
    <row r="206" spans="2:10" ht="15.75" x14ac:dyDescent="0.25">
      <c r="B206" s="273" t="s">
        <v>720</v>
      </c>
      <c r="C206" s="261" t="s">
        <v>721</v>
      </c>
      <c r="D206" s="262"/>
      <c r="E206" s="275"/>
      <c r="F206" s="264"/>
      <c r="G206" s="3"/>
      <c r="H206" s="13" t="str">
        <f t="shared" si="6"/>
        <v/>
      </c>
      <c r="I206" s="13" t="str">
        <f t="shared" si="7"/>
        <v/>
      </c>
      <c r="J206" s="3"/>
    </row>
    <row r="207" spans="2:10" ht="21" customHeight="1" x14ac:dyDescent="0.25">
      <c r="B207" s="265" t="s">
        <v>722</v>
      </c>
      <c r="C207" s="266" t="s">
        <v>723</v>
      </c>
      <c r="D207" s="262"/>
      <c r="E207" s="275"/>
      <c r="F207" s="264"/>
      <c r="G207" s="3"/>
      <c r="H207" s="13" t="str">
        <f t="shared" si="6"/>
        <v/>
      </c>
      <c r="I207" s="13" t="str">
        <f t="shared" si="7"/>
        <v/>
      </c>
      <c r="J207" s="3"/>
    </row>
    <row r="208" spans="2:10" ht="29.25" x14ac:dyDescent="0.25">
      <c r="B208" s="284" t="s">
        <v>724</v>
      </c>
      <c r="C208" s="266" t="s">
        <v>725</v>
      </c>
      <c r="D208" s="262"/>
      <c r="E208" s="275"/>
      <c r="F208" s="288"/>
      <c r="G208" s="3"/>
      <c r="H208" s="13" t="str">
        <f t="shared" si="6"/>
        <v/>
      </c>
      <c r="I208" s="13" t="str">
        <f t="shared" si="7"/>
        <v/>
      </c>
      <c r="J208" s="3"/>
    </row>
    <row r="209" spans="2:10" ht="44.25" customHeight="1" x14ac:dyDescent="0.25">
      <c r="B209" s="271" t="s">
        <v>726</v>
      </c>
      <c r="C209" s="266" t="s">
        <v>727</v>
      </c>
      <c r="D209" s="262"/>
      <c r="E209" s="275"/>
      <c r="F209" s="288"/>
      <c r="G209" s="3"/>
      <c r="H209" s="13" t="str">
        <f t="shared" si="6"/>
        <v/>
      </c>
      <c r="I209" s="13" t="str">
        <f t="shared" si="7"/>
        <v/>
      </c>
      <c r="J209" s="3"/>
    </row>
    <row r="210" spans="2:10" ht="15.75" x14ac:dyDescent="0.25">
      <c r="B210" s="267" t="s">
        <v>728</v>
      </c>
      <c r="C210" s="266" t="s">
        <v>729</v>
      </c>
      <c r="D210" s="262"/>
      <c r="E210" s="275"/>
      <c r="F210" s="288"/>
      <c r="G210" s="3"/>
      <c r="H210" s="13" t="str">
        <f t="shared" si="6"/>
        <v/>
      </c>
      <c r="I210" s="13" t="str">
        <f t="shared" si="7"/>
        <v/>
      </c>
      <c r="J210" s="3"/>
    </row>
    <row r="211" spans="2:10" ht="29.25" x14ac:dyDescent="0.25">
      <c r="B211" s="271" t="s">
        <v>730</v>
      </c>
      <c r="C211" s="266" t="s">
        <v>731</v>
      </c>
      <c r="D211" s="262"/>
      <c r="E211" s="275"/>
      <c r="F211" s="288"/>
      <c r="G211" s="3"/>
      <c r="H211" s="13" t="str">
        <f t="shared" si="6"/>
        <v/>
      </c>
      <c r="I211" s="13" t="str">
        <f t="shared" si="7"/>
        <v/>
      </c>
      <c r="J211" s="3"/>
    </row>
    <row r="212" spans="2:10" ht="15.75" x14ac:dyDescent="0.25">
      <c r="B212" s="280" t="s">
        <v>732</v>
      </c>
      <c r="C212" s="266" t="s">
        <v>733</v>
      </c>
      <c r="D212" s="262"/>
      <c r="E212" s="275"/>
      <c r="F212" s="288"/>
      <c r="G212" s="3"/>
      <c r="H212" s="13" t="str">
        <f t="shared" si="6"/>
        <v/>
      </c>
      <c r="I212" s="13" t="str">
        <f t="shared" si="7"/>
        <v/>
      </c>
      <c r="J212" s="3"/>
    </row>
    <row r="213" spans="2:10" ht="43.5" x14ac:dyDescent="0.25">
      <c r="B213" s="271" t="s">
        <v>734</v>
      </c>
      <c r="C213" s="266" t="s">
        <v>735</v>
      </c>
      <c r="D213" s="262"/>
      <c r="E213" s="275"/>
      <c r="F213" s="288"/>
      <c r="G213" s="3"/>
      <c r="H213" s="13" t="str">
        <f t="shared" si="6"/>
        <v/>
      </c>
      <c r="I213" s="13" t="str">
        <f t="shared" si="7"/>
        <v/>
      </c>
      <c r="J213" s="3"/>
    </row>
    <row r="214" spans="2:10" ht="29.25" x14ac:dyDescent="0.25">
      <c r="B214" s="284" t="s">
        <v>736</v>
      </c>
      <c r="C214" s="266" t="s">
        <v>737</v>
      </c>
      <c r="D214" s="262"/>
      <c r="E214" s="275"/>
      <c r="F214" s="288"/>
      <c r="G214" s="3"/>
      <c r="H214" s="13" t="str">
        <f t="shared" si="6"/>
        <v/>
      </c>
      <c r="I214" s="13" t="str">
        <f t="shared" si="7"/>
        <v/>
      </c>
      <c r="J214" s="3"/>
    </row>
    <row r="215" spans="2:10" ht="29.25" x14ac:dyDescent="0.25">
      <c r="B215" s="271" t="s">
        <v>738</v>
      </c>
      <c r="C215" s="266" t="s">
        <v>739</v>
      </c>
      <c r="D215" s="262"/>
      <c r="E215" s="275"/>
      <c r="F215" s="288"/>
      <c r="G215" s="3"/>
      <c r="H215" s="13" t="str">
        <f t="shared" si="6"/>
        <v/>
      </c>
      <c r="I215" s="13" t="str">
        <f t="shared" si="7"/>
        <v/>
      </c>
      <c r="J215" s="3"/>
    </row>
    <row r="216" spans="2:10" ht="30" x14ac:dyDescent="0.25">
      <c r="B216" s="270" t="s">
        <v>740</v>
      </c>
      <c r="C216" s="261" t="s">
        <v>741</v>
      </c>
      <c r="D216" s="262"/>
      <c r="E216" s="263"/>
      <c r="F216" s="264"/>
      <c r="G216" s="3"/>
      <c r="H216" s="13" t="str">
        <f t="shared" si="6"/>
        <v/>
      </c>
      <c r="I216" s="13" t="str">
        <f t="shared" si="7"/>
        <v/>
      </c>
      <c r="J216" s="3"/>
    </row>
    <row r="217" spans="2:10" ht="43.5" x14ac:dyDescent="0.25">
      <c r="B217" s="271" t="s">
        <v>742</v>
      </c>
      <c r="C217" s="266" t="s">
        <v>743</v>
      </c>
      <c r="D217" s="262"/>
      <c r="E217" s="263"/>
      <c r="F217" s="264"/>
      <c r="G217" s="3"/>
      <c r="H217" s="13" t="str">
        <f t="shared" si="6"/>
        <v/>
      </c>
      <c r="I217" s="13" t="str">
        <f t="shared" si="7"/>
        <v/>
      </c>
      <c r="J217" s="3"/>
    </row>
    <row r="218" spans="2:10" ht="43.5" x14ac:dyDescent="0.25">
      <c r="B218" s="271" t="s">
        <v>744</v>
      </c>
      <c r="C218" s="266" t="s">
        <v>745</v>
      </c>
      <c r="D218" s="262"/>
      <c r="E218" s="263"/>
      <c r="F218" s="264"/>
      <c r="G218" s="3"/>
      <c r="H218" s="13" t="str">
        <f t="shared" si="6"/>
        <v/>
      </c>
      <c r="I218" s="13" t="str">
        <f t="shared" si="7"/>
        <v/>
      </c>
      <c r="J218" s="3"/>
    </row>
    <row r="219" spans="2:10" ht="15.75" x14ac:dyDescent="0.25">
      <c r="B219" s="265" t="s">
        <v>746</v>
      </c>
      <c r="C219" s="266" t="s">
        <v>747</v>
      </c>
      <c r="D219" s="262"/>
      <c r="E219" s="263"/>
      <c r="F219" s="264"/>
      <c r="G219" s="3"/>
      <c r="H219" s="13" t="str">
        <f t="shared" si="6"/>
        <v/>
      </c>
      <c r="I219" s="13" t="str">
        <f t="shared" si="7"/>
        <v/>
      </c>
      <c r="J219" s="3"/>
    </row>
    <row r="220" spans="2:10" ht="29.25" x14ac:dyDescent="0.25">
      <c r="B220" s="271" t="s">
        <v>748</v>
      </c>
      <c r="C220" s="266" t="s">
        <v>749</v>
      </c>
      <c r="D220" s="262"/>
      <c r="E220" s="263"/>
      <c r="F220" s="264"/>
      <c r="G220" s="3"/>
      <c r="H220" s="13" t="str">
        <f t="shared" si="6"/>
        <v/>
      </c>
      <c r="I220" s="13" t="str">
        <f t="shared" si="7"/>
        <v/>
      </c>
      <c r="J220" s="3"/>
    </row>
    <row r="221" spans="2:10" ht="30.75" customHeight="1" x14ac:dyDescent="0.25">
      <c r="B221" s="271" t="s">
        <v>750</v>
      </c>
      <c r="C221" s="266" t="s">
        <v>751</v>
      </c>
      <c r="D221" s="262"/>
      <c r="E221" s="263"/>
      <c r="F221" s="264"/>
      <c r="G221" s="3"/>
      <c r="H221" s="13" t="str">
        <f t="shared" si="6"/>
        <v/>
      </c>
      <c r="I221" s="13" t="str">
        <f t="shared" si="7"/>
        <v/>
      </c>
      <c r="J221" s="3"/>
    </row>
    <row r="222" spans="2:10" ht="15.75" x14ac:dyDescent="0.25">
      <c r="B222" s="267" t="s">
        <v>752</v>
      </c>
      <c r="C222" s="266" t="s">
        <v>753</v>
      </c>
      <c r="D222" s="262"/>
      <c r="E222" s="263"/>
      <c r="F222" s="264"/>
      <c r="G222" s="3"/>
      <c r="H222" s="13" t="str">
        <f t="shared" si="6"/>
        <v/>
      </c>
      <c r="I222" s="13" t="str">
        <f t="shared" si="7"/>
        <v/>
      </c>
      <c r="J222" s="3"/>
    </row>
    <row r="223" spans="2:10" ht="29.25" x14ac:dyDescent="0.25">
      <c r="B223" s="271" t="s">
        <v>754</v>
      </c>
      <c r="C223" s="266" t="s">
        <v>755</v>
      </c>
      <c r="D223" s="262"/>
      <c r="E223" s="263"/>
      <c r="F223" s="264"/>
      <c r="G223" s="3"/>
      <c r="H223" s="13" t="str">
        <f t="shared" si="6"/>
        <v/>
      </c>
      <c r="I223" s="13" t="str">
        <f t="shared" si="7"/>
        <v/>
      </c>
      <c r="J223" s="3"/>
    </row>
    <row r="224" spans="2:10" ht="15.75" x14ac:dyDescent="0.25">
      <c r="B224" s="272" t="s">
        <v>756</v>
      </c>
      <c r="C224" s="266" t="s">
        <v>757</v>
      </c>
      <c r="D224" s="262"/>
      <c r="E224" s="263"/>
      <c r="F224" s="264"/>
      <c r="G224" s="3"/>
      <c r="H224" s="13" t="str">
        <f t="shared" si="6"/>
        <v/>
      </c>
      <c r="I224" s="13" t="str">
        <f t="shared" si="7"/>
        <v/>
      </c>
      <c r="J224" s="3"/>
    </row>
    <row r="225" spans="2:10" ht="15.75" x14ac:dyDescent="0.25">
      <c r="B225" s="272" t="s">
        <v>758</v>
      </c>
      <c r="C225" s="266" t="s">
        <v>759</v>
      </c>
      <c r="D225" s="262"/>
      <c r="E225" s="263"/>
      <c r="F225" s="264"/>
      <c r="G225" s="3"/>
      <c r="H225" s="13" t="str">
        <f t="shared" si="6"/>
        <v/>
      </c>
      <c r="I225" s="13" t="str">
        <f t="shared" si="7"/>
        <v/>
      </c>
      <c r="J225" s="3"/>
    </row>
    <row r="226" spans="2:10" ht="30" x14ac:dyDescent="0.25">
      <c r="B226" s="270" t="s">
        <v>760</v>
      </c>
      <c r="C226" s="261" t="s">
        <v>761</v>
      </c>
      <c r="D226" s="262"/>
      <c r="E226" s="263"/>
      <c r="F226" s="264"/>
      <c r="G226" s="3"/>
      <c r="H226" s="13" t="str">
        <f t="shared" si="6"/>
        <v/>
      </c>
      <c r="I226" s="13" t="str">
        <f t="shared" si="7"/>
        <v/>
      </c>
      <c r="J226" s="3"/>
    </row>
    <row r="227" spans="2:10" ht="15.75" x14ac:dyDescent="0.25">
      <c r="B227" s="272" t="s">
        <v>762</v>
      </c>
      <c r="C227" s="266" t="s">
        <v>763</v>
      </c>
      <c r="D227" s="262"/>
      <c r="E227" s="263"/>
      <c r="F227" s="264"/>
      <c r="G227" s="3"/>
      <c r="H227" s="13" t="str">
        <f t="shared" si="6"/>
        <v/>
      </c>
      <c r="I227" s="13" t="str">
        <f t="shared" si="7"/>
        <v/>
      </c>
      <c r="J227" s="3"/>
    </row>
    <row r="228" spans="2:10" ht="29.25" x14ac:dyDescent="0.25">
      <c r="B228" s="265" t="s">
        <v>764</v>
      </c>
      <c r="C228" s="266" t="s">
        <v>765</v>
      </c>
      <c r="D228" s="262"/>
      <c r="E228" s="263"/>
      <c r="F228" s="264"/>
      <c r="G228" s="3"/>
      <c r="H228" s="13" t="str">
        <f t="shared" si="6"/>
        <v/>
      </c>
      <c r="I228" s="13" t="str">
        <f t="shared" si="7"/>
        <v/>
      </c>
      <c r="J228" s="3"/>
    </row>
    <row r="229" spans="2:10" ht="34.5" customHeight="1" x14ac:dyDescent="0.25">
      <c r="B229" s="271" t="s">
        <v>766</v>
      </c>
      <c r="C229" s="266" t="s">
        <v>767</v>
      </c>
      <c r="D229" s="262"/>
      <c r="E229" s="263"/>
      <c r="F229" s="264"/>
      <c r="G229" s="3"/>
      <c r="H229" s="13" t="str">
        <f t="shared" si="6"/>
        <v/>
      </c>
      <c r="I229" s="13" t="str">
        <f t="shared" si="7"/>
        <v/>
      </c>
      <c r="J229" s="3"/>
    </row>
    <row r="230" spans="2:10" ht="29.25" x14ac:dyDescent="0.25">
      <c r="B230" s="265" t="s">
        <v>768</v>
      </c>
      <c r="C230" s="266" t="s">
        <v>769</v>
      </c>
      <c r="D230" s="262"/>
      <c r="E230" s="263"/>
      <c r="F230" s="264"/>
      <c r="G230" s="3"/>
      <c r="H230" s="13" t="str">
        <f t="shared" si="6"/>
        <v/>
      </c>
      <c r="I230" s="13" t="str">
        <f t="shared" si="7"/>
        <v/>
      </c>
      <c r="J230" s="3"/>
    </row>
    <row r="231" spans="2:10" ht="15.75" x14ac:dyDescent="0.25">
      <c r="B231" s="272" t="s">
        <v>770</v>
      </c>
      <c r="C231" s="266" t="s">
        <v>771</v>
      </c>
      <c r="D231" s="262"/>
      <c r="E231" s="263"/>
      <c r="F231" s="264"/>
      <c r="G231" s="3"/>
      <c r="H231" s="13" t="str">
        <f t="shared" si="6"/>
        <v/>
      </c>
      <c r="I231" s="13" t="str">
        <f t="shared" si="7"/>
        <v/>
      </c>
      <c r="J231" s="3"/>
    </row>
    <row r="232" spans="2:10" ht="15.75" x14ac:dyDescent="0.25">
      <c r="B232" s="265" t="s">
        <v>772</v>
      </c>
      <c r="C232" s="266" t="s">
        <v>773</v>
      </c>
      <c r="D232" s="262"/>
      <c r="E232" s="263"/>
      <c r="F232" s="264"/>
      <c r="G232" s="3"/>
      <c r="H232" s="13" t="str">
        <f t="shared" si="6"/>
        <v/>
      </c>
      <c r="I232" s="13" t="str">
        <f t="shared" si="7"/>
        <v/>
      </c>
      <c r="J232" s="3"/>
    </row>
    <row r="233" spans="2:10" ht="29.25" x14ac:dyDescent="0.25">
      <c r="B233" s="271" t="s">
        <v>774</v>
      </c>
      <c r="C233" s="266" t="s">
        <v>775</v>
      </c>
      <c r="D233" s="262"/>
      <c r="E233" s="263"/>
      <c r="F233" s="264"/>
      <c r="G233" s="3"/>
      <c r="H233" s="13" t="str">
        <f t="shared" si="6"/>
        <v/>
      </c>
      <c r="I233" s="13" t="str">
        <f t="shared" si="7"/>
        <v/>
      </c>
      <c r="J233" s="3"/>
    </row>
    <row r="234" spans="2:10" ht="15.75" x14ac:dyDescent="0.25">
      <c r="B234" s="267" t="s">
        <v>776</v>
      </c>
      <c r="C234" s="266" t="s">
        <v>777</v>
      </c>
      <c r="D234" s="262"/>
      <c r="E234" s="263"/>
      <c r="F234" s="264"/>
      <c r="G234" s="3"/>
      <c r="H234" s="13" t="str">
        <f t="shared" si="6"/>
        <v/>
      </c>
      <c r="I234" s="13" t="str">
        <f t="shared" si="7"/>
        <v/>
      </c>
      <c r="J234" s="3"/>
    </row>
    <row r="235" spans="2:10" ht="15.75" x14ac:dyDescent="0.25">
      <c r="B235" s="267" t="s">
        <v>778</v>
      </c>
      <c r="C235" s="266" t="s">
        <v>779</v>
      </c>
      <c r="D235" s="262"/>
      <c r="E235" s="263"/>
      <c r="F235" s="264"/>
      <c r="G235" s="3"/>
      <c r="H235" s="13" t="str">
        <f t="shared" si="6"/>
        <v/>
      </c>
      <c r="I235" s="13" t="str">
        <f t="shared" si="7"/>
        <v/>
      </c>
      <c r="J235" s="3"/>
    </row>
    <row r="236" spans="2:10" ht="15.75" x14ac:dyDescent="0.25">
      <c r="B236" s="265" t="s">
        <v>780</v>
      </c>
      <c r="C236" s="266" t="s">
        <v>781</v>
      </c>
      <c r="D236" s="262"/>
      <c r="E236" s="263"/>
      <c r="F236" s="264"/>
      <c r="G236" s="3"/>
      <c r="H236" s="13" t="str">
        <f t="shared" si="6"/>
        <v/>
      </c>
      <c r="I236" s="13" t="str">
        <f t="shared" si="7"/>
        <v/>
      </c>
      <c r="J236" s="3"/>
    </row>
    <row r="237" spans="2:10" ht="43.5" customHeight="1" x14ac:dyDescent="0.25">
      <c r="B237" s="270" t="s">
        <v>782</v>
      </c>
      <c r="C237" s="261" t="s">
        <v>783</v>
      </c>
      <c r="D237" s="262"/>
      <c r="E237" s="263"/>
      <c r="F237" s="264"/>
      <c r="G237" s="3"/>
      <c r="H237" s="13" t="str">
        <f t="shared" si="6"/>
        <v/>
      </c>
      <c r="I237" s="13" t="str">
        <f t="shared" si="7"/>
        <v/>
      </c>
      <c r="J237" s="3"/>
    </row>
    <row r="238" spans="2:10" ht="15.75" x14ac:dyDescent="0.25">
      <c r="B238" s="265" t="s">
        <v>784</v>
      </c>
      <c r="C238" s="266" t="s">
        <v>785</v>
      </c>
      <c r="D238" s="262"/>
      <c r="E238" s="263"/>
      <c r="F238" s="264"/>
      <c r="G238" s="3"/>
      <c r="H238" s="13" t="str">
        <f t="shared" si="6"/>
        <v/>
      </c>
      <c r="I238" s="13" t="str">
        <f t="shared" si="7"/>
        <v/>
      </c>
      <c r="J238" s="3"/>
    </row>
    <row r="239" spans="2:10" ht="15.75" x14ac:dyDescent="0.25">
      <c r="B239" s="265" t="s">
        <v>786</v>
      </c>
      <c r="C239" s="266" t="s">
        <v>787</v>
      </c>
      <c r="D239" s="262"/>
      <c r="E239" s="263"/>
      <c r="F239" s="264"/>
      <c r="G239" s="3"/>
      <c r="H239" s="13" t="str">
        <f t="shared" si="6"/>
        <v/>
      </c>
      <c r="I239" s="13" t="str">
        <f t="shared" si="7"/>
        <v/>
      </c>
      <c r="J239" s="3"/>
    </row>
    <row r="240" spans="2:10" ht="15.75" x14ac:dyDescent="0.25">
      <c r="B240" s="265" t="s">
        <v>788</v>
      </c>
      <c r="C240" s="266" t="s">
        <v>789</v>
      </c>
      <c r="D240" s="262"/>
      <c r="E240" s="263"/>
      <c r="F240" s="264"/>
      <c r="G240" s="3"/>
      <c r="H240" s="13" t="str">
        <f t="shared" si="6"/>
        <v/>
      </c>
      <c r="I240" s="13" t="str">
        <f t="shared" si="7"/>
        <v/>
      </c>
      <c r="J240" s="3"/>
    </row>
    <row r="241" spans="2:10" ht="15.75" x14ac:dyDescent="0.25">
      <c r="B241" s="265" t="s">
        <v>790</v>
      </c>
      <c r="C241" s="266" t="s">
        <v>791</v>
      </c>
      <c r="D241" s="262"/>
      <c r="E241" s="263"/>
      <c r="F241" s="264"/>
      <c r="G241" s="3"/>
      <c r="H241" s="13" t="str">
        <f t="shared" si="6"/>
        <v/>
      </c>
      <c r="I241" s="13" t="str">
        <f t="shared" si="7"/>
        <v/>
      </c>
      <c r="J241" s="3"/>
    </row>
    <row r="242" spans="2:10" ht="43.5" x14ac:dyDescent="0.25">
      <c r="B242" s="271" t="s">
        <v>792</v>
      </c>
      <c r="C242" s="266" t="s">
        <v>793</v>
      </c>
      <c r="D242" s="262"/>
      <c r="E242" s="263"/>
      <c r="F242" s="264"/>
      <c r="G242" s="3"/>
      <c r="H242" s="13" t="str">
        <f t="shared" si="6"/>
        <v/>
      </c>
      <c r="I242" s="13" t="str">
        <f t="shared" si="7"/>
        <v/>
      </c>
      <c r="J242" s="3"/>
    </row>
    <row r="243" spans="2:10" ht="29.25" customHeight="1" x14ac:dyDescent="0.25">
      <c r="B243" s="270" t="s">
        <v>794</v>
      </c>
      <c r="C243" s="261" t="s">
        <v>795</v>
      </c>
      <c r="D243" s="262"/>
      <c r="E243" s="263"/>
      <c r="F243" s="264"/>
      <c r="G243" s="3"/>
      <c r="H243" s="13" t="str">
        <f t="shared" si="6"/>
        <v/>
      </c>
      <c r="I243" s="13" t="str">
        <f t="shared" si="7"/>
        <v/>
      </c>
      <c r="J243" s="3"/>
    </row>
    <row r="244" spans="2:10" ht="15.75" x14ac:dyDescent="0.25">
      <c r="B244" s="265" t="s">
        <v>796</v>
      </c>
      <c r="C244" s="266" t="s">
        <v>797</v>
      </c>
      <c r="D244" s="262"/>
      <c r="E244" s="263"/>
      <c r="F244" s="264"/>
      <c r="G244" s="3"/>
      <c r="H244" s="13" t="str">
        <f t="shared" si="6"/>
        <v/>
      </c>
      <c r="I244" s="13" t="str">
        <f t="shared" si="7"/>
        <v/>
      </c>
      <c r="J244" s="3"/>
    </row>
    <row r="245" spans="2:10" ht="15.75" x14ac:dyDescent="0.25">
      <c r="B245" s="267" t="s">
        <v>798</v>
      </c>
      <c r="C245" s="266" t="s">
        <v>799</v>
      </c>
      <c r="D245" s="262"/>
      <c r="E245" s="263"/>
      <c r="F245" s="264"/>
      <c r="G245" s="3"/>
      <c r="H245" s="13" t="str">
        <f t="shared" si="6"/>
        <v/>
      </c>
      <c r="I245" s="13" t="str">
        <f t="shared" si="7"/>
        <v/>
      </c>
      <c r="J245" s="3"/>
    </row>
    <row r="246" spans="2:10" ht="15.75" x14ac:dyDescent="0.25">
      <c r="B246" s="285" t="s">
        <v>800</v>
      </c>
      <c r="C246" s="266" t="s">
        <v>801</v>
      </c>
      <c r="D246" s="262"/>
      <c r="E246" s="263"/>
      <c r="F246" s="264"/>
      <c r="G246" s="3"/>
      <c r="H246" s="13" t="str">
        <f t="shared" si="6"/>
        <v/>
      </c>
      <c r="I246" s="13" t="str">
        <f t="shared" si="7"/>
        <v/>
      </c>
      <c r="J246" s="3"/>
    </row>
    <row r="247" spans="2:10" ht="29.25" x14ac:dyDescent="0.25">
      <c r="B247" s="271" t="s">
        <v>802</v>
      </c>
      <c r="C247" s="266" t="s">
        <v>803</v>
      </c>
      <c r="D247" s="262"/>
      <c r="E247" s="263"/>
      <c r="F247" s="264"/>
      <c r="G247" s="3"/>
      <c r="H247" s="13" t="str">
        <f t="shared" si="6"/>
        <v/>
      </c>
      <c r="I247" s="13" t="str">
        <f t="shared" si="7"/>
        <v/>
      </c>
      <c r="J247" s="3"/>
    </row>
    <row r="248" spans="2:10" ht="15.75" x14ac:dyDescent="0.25">
      <c r="B248" s="267" t="s">
        <v>804</v>
      </c>
      <c r="C248" s="266" t="s">
        <v>805</v>
      </c>
      <c r="D248" s="262"/>
      <c r="E248" s="263"/>
      <c r="F248" s="264"/>
      <c r="G248" s="3"/>
      <c r="H248" s="13" t="str">
        <f t="shared" si="6"/>
        <v/>
      </c>
      <c r="I248" s="13" t="str">
        <f t="shared" si="7"/>
        <v/>
      </c>
      <c r="J248" s="3"/>
    </row>
    <row r="249" spans="2:10" ht="15.75" x14ac:dyDescent="0.25">
      <c r="B249" s="272" t="s">
        <v>806</v>
      </c>
      <c r="C249" s="266" t="s">
        <v>807</v>
      </c>
      <c r="D249" s="262"/>
      <c r="E249" s="263"/>
      <c r="F249" s="264"/>
      <c r="G249" s="3"/>
      <c r="H249" s="13" t="str">
        <f t="shared" si="6"/>
        <v/>
      </c>
      <c r="I249" s="13" t="str">
        <f t="shared" si="7"/>
        <v/>
      </c>
      <c r="J249" s="3"/>
    </row>
    <row r="250" spans="2:10" ht="15.75" x14ac:dyDescent="0.25">
      <c r="B250" s="267" t="s">
        <v>808</v>
      </c>
      <c r="C250" s="266" t="s">
        <v>809</v>
      </c>
      <c r="D250" s="262"/>
      <c r="E250" s="263"/>
      <c r="F250" s="264"/>
      <c r="G250" s="3"/>
      <c r="H250" s="13" t="str">
        <f t="shared" si="6"/>
        <v/>
      </c>
      <c r="I250" s="13" t="str">
        <f t="shared" si="7"/>
        <v/>
      </c>
      <c r="J250" s="3"/>
    </row>
    <row r="251" spans="2:10" ht="15.75" x14ac:dyDescent="0.25">
      <c r="B251" s="272" t="s">
        <v>810</v>
      </c>
      <c r="C251" s="266" t="s">
        <v>811</v>
      </c>
      <c r="D251" s="262"/>
      <c r="E251" s="263"/>
      <c r="F251" s="264"/>
      <c r="G251" s="3"/>
      <c r="H251" s="13" t="str">
        <f t="shared" si="6"/>
        <v/>
      </c>
      <c r="I251" s="13" t="str">
        <f t="shared" si="7"/>
        <v/>
      </c>
      <c r="J251" s="3"/>
    </row>
    <row r="252" spans="2:10" ht="15.75" x14ac:dyDescent="0.25">
      <c r="B252" s="267" t="s">
        <v>812</v>
      </c>
      <c r="C252" s="266" t="s">
        <v>813</v>
      </c>
      <c r="D252" s="262"/>
      <c r="E252" s="263"/>
      <c r="F252" s="264"/>
      <c r="G252" s="3"/>
      <c r="H252" s="13" t="str">
        <f t="shared" si="6"/>
        <v/>
      </c>
      <c r="I252" s="13" t="str">
        <f t="shared" si="7"/>
        <v/>
      </c>
      <c r="J252" s="3"/>
    </row>
    <row r="253" spans="2:10" ht="15.75" x14ac:dyDescent="0.25">
      <c r="B253" s="272" t="s">
        <v>814</v>
      </c>
      <c r="C253" s="266" t="s">
        <v>815</v>
      </c>
      <c r="D253" s="262"/>
      <c r="E253" s="263"/>
      <c r="F253" s="264"/>
      <c r="G253" s="3"/>
      <c r="H253" s="13" t="str">
        <f t="shared" si="6"/>
        <v/>
      </c>
      <c r="I253" s="13" t="str">
        <f t="shared" si="7"/>
        <v/>
      </c>
      <c r="J253" s="3"/>
    </row>
    <row r="254" spans="2:10" ht="29.25" x14ac:dyDescent="0.25">
      <c r="B254" s="271" t="s">
        <v>816</v>
      </c>
      <c r="C254" s="266" t="s">
        <v>817</v>
      </c>
      <c r="D254" s="262"/>
      <c r="E254" s="263"/>
      <c r="F254" s="264"/>
      <c r="G254" s="3"/>
      <c r="H254" s="13" t="str">
        <f t="shared" si="6"/>
        <v/>
      </c>
      <c r="I254" s="13" t="str">
        <f t="shared" si="7"/>
        <v/>
      </c>
      <c r="J254" s="3"/>
    </row>
    <row r="255" spans="2:10" ht="15.75" x14ac:dyDescent="0.25">
      <c r="B255" s="265" t="s">
        <v>818</v>
      </c>
      <c r="C255" s="266" t="s">
        <v>819</v>
      </c>
      <c r="D255" s="262"/>
      <c r="E255" s="263"/>
      <c r="F255" s="264"/>
      <c r="G255" s="3"/>
      <c r="H255" s="13" t="str">
        <f t="shared" si="6"/>
        <v/>
      </c>
      <c r="I255" s="13" t="str">
        <f t="shared" si="7"/>
        <v/>
      </c>
      <c r="J255" s="3"/>
    </row>
    <row r="256" spans="2:10" ht="15.75" x14ac:dyDescent="0.25">
      <c r="B256" s="265" t="s">
        <v>820</v>
      </c>
      <c r="C256" s="266" t="s">
        <v>821</v>
      </c>
      <c r="D256" s="262"/>
      <c r="E256" s="263"/>
      <c r="F256" s="264"/>
      <c r="G256" s="3"/>
      <c r="H256" s="13" t="str">
        <f t="shared" si="6"/>
        <v/>
      </c>
      <c r="I256" s="13" t="str">
        <f t="shared" si="7"/>
        <v/>
      </c>
      <c r="J256" s="3"/>
    </row>
    <row r="257" spans="2:10" ht="15.75" x14ac:dyDescent="0.25">
      <c r="B257" s="265" t="s">
        <v>822</v>
      </c>
      <c r="C257" s="266" t="s">
        <v>823</v>
      </c>
      <c r="D257" s="262"/>
      <c r="E257" s="263"/>
      <c r="F257" s="264"/>
      <c r="G257" s="3"/>
      <c r="H257" s="13" t="str">
        <f t="shared" si="6"/>
        <v/>
      </c>
      <c r="I257" s="13" t="str">
        <f t="shared" si="7"/>
        <v/>
      </c>
      <c r="J257" s="3"/>
    </row>
    <row r="258" spans="2:10" ht="15.75" x14ac:dyDescent="0.25">
      <c r="B258" s="280" t="s">
        <v>824</v>
      </c>
      <c r="C258" s="266" t="s">
        <v>825</v>
      </c>
      <c r="D258" s="262"/>
      <c r="E258" s="263"/>
      <c r="F258" s="264"/>
      <c r="G258" s="3"/>
      <c r="H258" s="13" t="str">
        <f t="shared" si="6"/>
        <v/>
      </c>
      <c r="I258" s="13" t="str">
        <f t="shared" si="7"/>
        <v/>
      </c>
      <c r="J258" s="3"/>
    </row>
    <row r="259" spans="2:10" ht="34.5" customHeight="1" x14ac:dyDescent="0.25">
      <c r="B259" s="284" t="s">
        <v>826</v>
      </c>
      <c r="C259" s="266" t="s">
        <v>827</v>
      </c>
      <c r="D259" s="262"/>
      <c r="E259" s="263"/>
      <c r="F259" s="264"/>
      <c r="G259" s="3"/>
      <c r="H259" s="13" t="str">
        <f t="shared" si="6"/>
        <v/>
      </c>
      <c r="I259" s="13" t="str">
        <f t="shared" si="7"/>
        <v/>
      </c>
      <c r="J259" s="3"/>
    </row>
    <row r="260" spans="2:10" ht="15.75" x14ac:dyDescent="0.25">
      <c r="B260" s="265" t="s">
        <v>828</v>
      </c>
      <c r="C260" s="266" t="s">
        <v>829</v>
      </c>
      <c r="D260" s="262"/>
      <c r="E260" s="263"/>
      <c r="F260" s="264"/>
      <c r="G260" s="3"/>
      <c r="H260" s="13" t="str">
        <f t="shared" si="6"/>
        <v/>
      </c>
      <c r="I260" s="13" t="str">
        <f t="shared" si="7"/>
        <v/>
      </c>
      <c r="J260" s="3"/>
    </row>
    <row r="261" spans="2:10" ht="16.5" thickBot="1" x14ac:dyDescent="0.3">
      <c r="B261" s="289" t="s">
        <v>830</v>
      </c>
      <c r="C261" s="290" t="s">
        <v>831</v>
      </c>
      <c r="D261" s="291"/>
      <c r="E261" s="292"/>
      <c r="F261" s="293"/>
      <c r="G261" s="3"/>
      <c r="H261" s="13" t="str">
        <f t="shared" si="6"/>
        <v/>
      </c>
      <c r="I261" s="13" t="str">
        <f t="shared" si="7"/>
        <v/>
      </c>
      <c r="J261" s="3"/>
    </row>
    <row r="262" spans="2:10" ht="15.75" x14ac:dyDescent="0.25">
      <c r="B262" s="294" t="s">
        <v>832</v>
      </c>
      <c r="C262" s="295" t="s">
        <v>833</v>
      </c>
      <c r="D262" s="262"/>
      <c r="E262" s="296"/>
      <c r="F262" s="297"/>
      <c r="G262" s="3"/>
      <c r="H262" s="3"/>
      <c r="I262" s="3"/>
      <c r="J262" s="3"/>
    </row>
    <row r="263" spans="2:10" ht="29.25" x14ac:dyDescent="0.25">
      <c r="B263" s="298" t="s">
        <v>834</v>
      </c>
      <c r="C263" s="299" t="s">
        <v>835</v>
      </c>
      <c r="D263" s="262"/>
      <c r="E263" s="296"/>
      <c r="F263" s="297"/>
      <c r="G263" s="3"/>
      <c r="H263" s="3"/>
      <c r="I263" s="3"/>
      <c r="J263" s="3"/>
    </row>
    <row r="264" spans="2:10" ht="15.75" x14ac:dyDescent="0.25">
      <c r="B264" s="300" t="s">
        <v>836</v>
      </c>
      <c r="C264" s="299" t="s">
        <v>837</v>
      </c>
      <c r="D264" s="262"/>
      <c r="E264" s="296"/>
      <c r="F264" s="297"/>
      <c r="G264" s="3"/>
      <c r="H264" s="3"/>
      <c r="I264" s="3"/>
      <c r="J264" s="3"/>
    </row>
    <row r="265" spans="2:10" ht="15.75" x14ac:dyDescent="0.25">
      <c r="B265" s="301" t="s">
        <v>838</v>
      </c>
      <c r="C265" s="299" t="s">
        <v>839</v>
      </c>
      <c r="D265" s="262"/>
      <c r="E265" s="296"/>
      <c r="F265" s="297"/>
      <c r="G265" s="3"/>
      <c r="H265" s="3"/>
      <c r="I265" s="3"/>
      <c r="J265" s="3"/>
    </row>
    <row r="266" spans="2:10" ht="16.5" thickBot="1" x14ac:dyDescent="0.3">
      <c r="B266" s="302" t="s">
        <v>840</v>
      </c>
      <c r="C266" s="303" t="s">
        <v>841</v>
      </c>
      <c r="D266" s="291"/>
      <c r="E266" s="304"/>
      <c r="F266" s="305"/>
      <c r="G266" s="3"/>
      <c r="H266" s="3"/>
      <c r="I266" s="3"/>
      <c r="J266" s="3"/>
    </row>
    <row r="267" spans="2:10" ht="15.75" x14ac:dyDescent="0.25">
      <c r="B267" s="249"/>
      <c r="C267" s="193"/>
      <c r="D267" s="3"/>
      <c r="E267" s="3"/>
      <c r="F267" s="3"/>
      <c r="G267" s="3"/>
      <c r="H267" s="3"/>
      <c r="I267" s="3"/>
      <c r="J267" s="3"/>
    </row>
    <row r="268" spans="2:10" ht="15.75" x14ac:dyDescent="0.25">
      <c r="B268" s="249"/>
      <c r="C268" s="193"/>
      <c r="D268" s="3"/>
      <c r="E268" s="3"/>
      <c r="F268" s="3"/>
      <c r="G268" s="3"/>
      <c r="H268" s="3"/>
      <c r="I268" s="3"/>
      <c r="J268" s="3"/>
    </row>
    <row r="269" spans="2:10" ht="15.75" x14ac:dyDescent="0.25">
      <c r="B269" s="306" t="s">
        <v>89</v>
      </c>
      <c r="C269" s="3"/>
      <c r="D269" s="3"/>
      <c r="E269" s="3"/>
      <c r="F269" s="3"/>
      <c r="G269" s="3"/>
      <c r="H269" s="3"/>
      <c r="I269" s="3"/>
      <c r="J269" s="3"/>
    </row>
    <row r="270" spans="2:10" ht="57.75" x14ac:dyDescent="0.25">
      <c r="B270" s="129" t="s">
        <v>842</v>
      </c>
      <c r="C270" s="12"/>
      <c r="D270" s="13" t="str">
        <f>IF(D10=D11+D20+D23+D31+D44+D66+D82+D96+D106+D128+D146+D160+D167+D185+D206+D216+D226+D237+D243,"","грешка")</f>
        <v/>
      </c>
      <c r="E270" s="13" t="str">
        <f>IF(E10=E11+E20+E23+E31+E44+E66+E82+E96+E106+E128+E146+E160+E167+E185+E206+E216+E226+E237+E243,"","грешка")</f>
        <v/>
      </c>
      <c r="F270" s="13" t="str">
        <f>IF(F10=F11+F20+F23+F31+F44+F66+F82+F96+F106+F128+F146+F160+F167+F185+F206+F216+F226+F237+F243,"","грешка")</f>
        <v/>
      </c>
      <c r="G270" s="3"/>
      <c r="H270" s="3"/>
      <c r="I270" s="3"/>
      <c r="J270" s="3"/>
    </row>
    <row r="271" spans="2:10" ht="15.75" x14ac:dyDescent="0.25">
      <c r="B271" s="129" t="s">
        <v>843</v>
      </c>
      <c r="C271" s="3"/>
      <c r="D271" s="13" t="str">
        <f>IF(D11&lt;D12+D15+D16+D17+D18+D19,"грешка","")</f>
        <v/>
      </c>
      <c r="E271" s="13" t="str">
        <f t="shared" ref="E271:F271" si="8">IF(E11&lt;E12+E15+E16+E17+E18+E19,"грешка","")</f>
        <v/>
      </c>
      <c r="F271" s="13" t="str">
        <f t="shared" si="8"/>
        <v/>
      </c>
      <c r="G271" s="3"/>
      <c r="H271" s="3"/>
      <c r="I271" s="3"/>
      <c r="J271" s="3"/>
    </row>
    <row r="272" spans="2:10" ht="15.75" x14ac:dyDescent="0.25">
      <c r="B272" s="129" t="s">
        <v>844</v>
      </c>
      <c r="C272" s="3"/>
      <c r="D272" s="13" t="str">
        <f>IF(D12&lt;D13+D14,"грешка","")</f>
        <v/>
      </c>
      <c r="E272" s="13" t="str">
        <f t="shared" ref="E272:F272" si="9">IF(E12&lt;E13+E14,"грешка","")</f>
        <v/>
      </c>
      <c r="F272" s="13" t="str">
        <f t="shared" si="9"/>
        <v/>
      </c>
      <c r="G272" s="3"/>
      <c r="H272" s="3"/>
      <c r="I272" s="3"/>
      <c r="J272" s="3"/>
    </row>
    <row r="273" spans="2:10" ht="15.75" x14ac:dyDescent="0.25">
      <c r="B273" s="129" t="s">
        <v>845</v>
      </c>
      <c r="C273" s="3"/>
      <c r="D273" s="13" t="str">
        <f>IF(D20&lt;D21+D22,"грешка","")</f>
        <v/>
      </c>
      <c r="E273" s="13" t="str">
        <f t="shared" ref="E273:F273" si="10">IF(E20&lt;E21+E22,"грешка","")</f>
        <v/>
      </c>
      <c r="F273" s="13" t="str">
        <f t="shared" si="10"/>
        <v/>
      </c>
      <c r="G273" s="3"/>
      <c r="H273" s="3"/>
      <c r="I273" s="3"/>
      <c r="J273" s="3"/>
    </row>
    <row r="274" spans="2:10" ht="15.75" x14ac:dyDescent="0.25">
      <c r="B274" s="129" t="s">
        <v>846</v>
      </c>
      <c r="C274" s="3"/>
      <c r="D274" s="13" t="str">
        <f>IF(D23&lt;D24+D26+D27+D29+D30,"грешка","")</f>
        <v/>
      </c>
      <c r="E274" s="13" t="str">
        <f t="shared" ref="E274:F274" si="11">IF(E23&lt;E24+E26+E27+E29+E30,"грешка","")</f>
        <v/>
      </c>
      <c r="F274" s="13" t="str">
        <f t="shared" si="11"/>
        <v/>
      </c>
      <c r="G274" s="3"/>
      <c r="H274" s="3"/>
      <c r="I274" s="3"/>
      <c r="J274" s="3"/>
    </row>
    <row r="275" spans="2:10" ht="15.75" x14ac:dyDescent="0.25">
      <c r="B275" s="129" t="s">
        <v>847</v>
      </c>
      <c r="C275" s="3"/>
      <c r="D275" s="13" t="str">
        <f>IF(D24&lt;D25,"грешка","")</f>
        <v/>
      </c>
      <c r="E275" s="13" t="str">
        <f t="shared" ref="E275:F275" si="12">IF(E24&lt;E25,"грешка","")</f>
        <v/>
      </c>
      <c r="F275" s="13" t="str">
        <f t="shared" si="12"/>
        <v/>
      </c>
      <c r="G275" s="3"/>
      <c r="H275" s="3"/>
      <c r="I275" s="3"/>
      <c r="J275" s="3"/>
    </row>
    <row r="276" spans="2:10" ht="15.75" x14ac:dyDescent="0.25">
      <c r="B276" s="129" t="s">
        <v>848</v>
      </c>
      <c r="C276" s="3"/>
      <c r="D276" s="13" t="str">
        <f>IF(D27&lt;D28,"грешка","")</f>
        <v/>
      </c>
      <c r="E276" s="13" t="str">
        <f t="shared" ref="E276:F276" si="13">IF(E27&lt;E28,"грешка","")</f>
        <v/>
      </c>
      <c r="F276" s="13" t="str">
        <f t="shared" si="13"/>
        <v/>
      </c>
      <c r="G276" s="3"/>
      <c r="H276" s="3"/>
      <c r="I276" s="3"/>
      <c r="J276" s="3"/>
    </row>
    <row r="277" spans="2:10" ht="15.75" customHeight="1" x14ac:dyDescent="0.25">
      <c r="B277" s="129" t="s">
        <v>849</v>
      </c>
      <c r="C277" s="3"/>
      <c r="D277" s="13" t="str">
        <f>IF(D31&lt;D32+D33+D34+D35+D36+D39+D40+D41+D42+D43,"грешка","")</f>
        <v/>
      </c>
      <c r="E277" s="13" t="str">
        <f t="shared" ref="E277:F277" si="14">IF(E31&lt;E32+E33+E34+E35+E36+E39+E40+E41+E42+E43,"грешка","")</f>
        <v/>
      </c>
      <c r="F277" s="13" t="str">
        <f t="shared" si="14"/>
        <v/>
      </c>
      <c r="G277" s="3"/>
      <c r="H277" s="3"/>
      <c r="I277" s="3"/>
      <c r="J277" s="3"/>
    </row>
    <row r="278" spans="2:10" ht="15.75" x14ac:dyDescent="0.25">
      <c r="B278" s="129" t="s">
        <v>850</v>
      </c>
      <c r="C278" s="3"/>
      <c r="D278" s="13" t="str">
        <f>IF(D36&lt;D37+D38,"грешка","")</f>
        <v/>
      </c>
      <c r="E278" s="13" t="str">
        <f t="shared" ref="E278:F278" si="15">IF(E36&lt;E37+E38,"грешка","")</f>
        <v/>
      </c>
      <c r="F278" s="13" t="str">
        <f t="shared" si="15"/>
        <v/>
      </c>
      <c r="G278" s="3"/>
      <c r="H278" s="3"/>
      <c r="I278" s="3"/>
      <c r="J278" s="3"/>
    </row>
    <row r="279" spans="2:10" ht="15.75" customHeight="1" x14ac:dyDescent="0.25">
      <c r="B279" s="129" t="s">
        <v>851</v>
      </c>
      <c r="C279" s="3"/>
      <c r="D279" s="13" t="str">
        <f>IF(D44&lt;D45+D46+D47+D48+D49+D50+D53+D57+D58+D59+D60+D61+D62+D63+D64+D65,"грешка","")</f>
        <v/>
      </c>
      <c r="E279" s="13" t="str">
        <f t="shared" ref="E279:F279" si="16">IF(E44&lt;E45+E46+E47+E48+E49+E50+E53+E57+E58+E59+E60+E61+E62+E63+E64+E65,"грешка","")</f>
        <v/>
      </c>
      <c r="F279" s="13" t="str">
        <f t="shared" si="16"/>
        <v/>
      </c>
      <c r="G279" s="3"/>
      <c r="H279" s="3"/>
      <c r="I279" s="3"/>
      <c r="J279" s="3"/>
    </row>
    <row r="280" spans="2:10" ht="15.75" x14ac:dyDescent="0.25">
      <c r="B280" s="129" t="s">
        <v>852</v>
      </c>
      <c r="C280" s="3"/>
      <c r="D280" s="13" t="str">
        <f>IF(D50&lt;D51+D52,"грешка","")</f>
        <v/>
      </c>
      <c r="E280" s="13" t="str">
        <f t="shared" ref="E280:F280" si="17">IF(E50&lt;E51+E52,"грешка","")</f>
        <v/>
      </c>
      <c r="F280" s="13" t="str">
        <f t="shared" si="17"/>
        <v/>
      </c>
      <c r="G280" s="3"/>
      <c r="H280" s="3"/>
      <c r="I280" s="3"/>
      <c r="J280" s="3"/>
    </row>
    <row r="281" spans="2:10" ht="15.75" x14ac:dyDescent="0.25">
      <c r="B281" s="129" t="s">
        <v>853</v>
      </c>
      <c r="C281" s="3"/>
      <c r="D281" s="13" t="str">
        <f>IF(D53&lt;D54+D55+D56,"грешка","")</f>
        <v/>
      </c>
      <c r="E281" s="13" t="str">
        <f t="shared" ref="E281:F281" si="18">IF(E53&lt;E54+E55+E56,"грешка","")</f>
        <v/>
      </c>
      <c r="F281" s="13" t="str">
        <f t="shared" si="18"/>
        <v/>
      </c>
      <c r="G281" s="3"/>
      <c r="H281" s="3"/>
      <c r="I281" s="3"/>
      <c r="J281" s="3"/>
    </row>
    <row r="282" spans="2:10" ht="15.75" x14ac:dyDescent="0.25">
      <c r="B282" s="129" t="s">
        <v>854</v>
      </c>
      <c r="C282" s="3"/>
      <c r="D282" s="13" t="str">
        <f>IF(D66&lt;D67+D68+D69+D70+D71+D72+D73+D74+D75+D76+D77+D78+D79+D80+D81,"грешка","")</f>
        <v/>
      </c>
      <c r="E282" s="13" t="str">
        <f t="shared" ref="E282:F282" si="19">IF(E66&lt;E67+E68+E69+E70+E71+E72+E73+E74+E75+E76+E77+E78+E79+E80+E81,"грешка","")</f>
        <v/>
      </c>
      <c r="F282" s="13" t="str">
        <f t="shared" si="19"/>
        <v/>
      </c>
      <c r="G282" s="3"/>
      <c r="H282" s="3"/>
      <c r="I282" s="3"/>
      <c r="J282" s="3"/>
    </row>
    <row r="283" spans="2:10" ht="15.75" x14ac:dyDescent="0.25">
      <c r="B283" s="129" t="s">
        <v>855</v>
      </c>
      <c r="C283" s="3"/>
      <c r="D283" s="13" t="str">
        <f>IF(D82&lt;D83+D85+D86+D89+D90+D91+D92+D93+D94+D95,"грешка","")</f>
        <v/>
      </c>
      <c r="E283" s="13" t="str">
        <f t="shared" ref="E283:F283" si="20">IF(E82&lt;E83+E85+E86+E89+E90+E91+E92+E93+E94+E95,"грешка","")</f>
        <v/>
      </c>
      <c r="F283" s="13" t="str">
        <f t="shared" si="20"/>
        <v/>
      </c>
      <c r="G283" s="3"/>
      <c r="H283" s="3"/>
      <c r="I283" s="3"/>
      <c r="J283" s="3"/>
    </row>
    <row r="284" spans="2:10" ht="15.75" x14ac:dyDescent="0.25">
      <c r="B284" s="129" t="s">
        <v>856</v>
      </c>
      <c r="C284" s="3"/>
      <c r="D284" s="13" t="str">
        <f>IF(D83&lt;D84,"грешка","")</f>
        <v/>
      </c>
      <c r="E284" s="13" t="str">
        <f t="shared" ref="E284:F284" si="21">IF(E83&lt;E84,"грешка","")</f>
        <v/>
      </c>
      <c r="F284" s="13" t="str">
        <f t="shared" si="21"/>
        <v/>
      </c>
      <c r="G284" s="3"/>
      <c r="H284" s="3"/>
      <c r="I284" s="3"/>
      <c r="J284" s="3"/>
    </row>
    <row r="285" spans="2:10" ht="15.75" x14ac:dyDescent="0.25">
      <c r="B285" s="129" t="s">
        <v>857</v>
      </c>
      <c r="C285" s="3"/>
      <c r="D285" s="13" t="str">
        <f>IF(D86&lt;D87+D88,"грешка","")</f>
        <v/>
      </c>
      <c r="E285" s="13" t="str">
        <f t="shared" ref="E285:F285" si="22">IF(E86&lt;E87+E88,"грешка","")</f>
        <v/>
      </c>
      <c r="F285" s="13" t="str">
        <f t="shared" si="22"/>
        <v/>
      </c>
      <c r="G285" s="3"/>
      <c r="H285" s="3"/>
      <c r="I285" s="3"/>
      <c r="J285" s="3"/>
    </row>
    <row r="286" spans="2:10" ht="15.75" x14ac:dyDescent="0.25">
      <c r="B286" s="129" t="s">
        <v>858</v>
      </c>
      <c r="C286" s="3"/>
      <c r="D286" s="13" t="str">
        <f>IF(D96&lt;D97+D102+D104+D105,"грешка","")</f>
        <v/>
      </c>
      <c r="E286" s="13" t="str">
        <f t="shared" ref="E286:F286" si="23">IF(E96&lt;E97+E102+E104+E105,"грешка","")</f>
        <v/>
      </c>
      <c r="F286" s="13" t="str">
        <f t="shared" si="23"/>
        <v/>
      </c>
      <c r="G286" s="3"/>
      <c r="H286" s="3"/>
      <c r="I286" s="3"/>
      <c r="J286" s="3"/>
    </row>
    <row r="287" spans="2:10" ht="15.75" x14ac:dyDescent="0.25">
      <c r="B287" s="129" t="s">
        <v>859</v>
      </c>
      <c r="C287" s="3"/>
      <c r="D287" s="13" t="str">
        <f>IF(D97&lt;D98+D99+D100+D101,"грешка","")</f>
        <v/>
      </c>
      <c r="E287" s="13" t="str">
        <f t="shared" ref="E287:F287" si="24">IF(E97&lt;E98+E99+E100+E101,"грешка","")</f>
        <v/>
      </c>
      <c r="F287" s="13" t="str">
        <f t="shared" si="24"/>
        <v/>
      </c>
      <c r="G287" s="3"/>
      <c r="H287" s="3"/>
      <c r="I287" s="3"/>
      <c r="J287" s="3"/>
    </row>
    <row r="288" spans="2:10" ht="15.75" x14ac:dyDescent="0.25">
      <c r="B288" s="129" t="s">
        <v>860</v>
      </c>
      <c r="C288" s="3"/>
      <c r="D288" s="13" t="str">
        <f>IF(D102&lt;D103,"грешка","")</f>
        <v/>
      </c>
      <c r="E288" s="13" t="str">
        <f t="shared" ref="E288:F288" si="25">IF(E102&lt;E103,"грешка","")</f>
        <v/>
      </c>
      <c r="F288" s="13" t="str">
        <f t="shared" si="25"/>
        <v/>
      </c>
      <c r="G288" s="3"/>
      <c r="H288" s="3"/>
      <c r="I288" s="3"/>
      <c r="J288" s="3"/>
    </row>
    <row r="289" spans="2:10" ht="44.25" x14ac:dyDescent="0.25">
      <c r="B289" s="129" t="s">
        <v>861</v>
      </c>
      <c r="C289" s="3"/>
      <c r="D289" s="13" t="str">
        <f>IF(D106&lt;D107+D108+D109+D111+D114+D115+D118+D119+D125+D126+D127,"грешка","")</f>
        <v/>
      </c>
      <c r="E289" s="13" t="str">
        <f>IF(E106&lt;E107+E108+E109+E111+E114+E115+E118+E119+E125+E126+E127,"грешка","")</f>
        <v/>
      </c>
      <c r="F289" s="13" t="str">
        <f t="shared" ref="F289" si="26">IF(F106&lt;F107+F108+F109+F111+F113+F114+F115+F118+F119+F125+F126+F127,"грешка","")</f>
        <v/>
      </c>
      <c r="G289" s="3"/>
      <c r="H289" s="3"/>
      <c r="I289" s="3"/>
      <c r="J289" s="3"/>
    </row>
    <row r="290" spans="2:10" ht="15.75" x14ac:dyDescent="0.25">
      <c r="B290" s="129" t="s">
        <v>862</v>
      </c>
      <c r="C290" s="3"/>
      <c r="D290" s="13" t="str">
        <f>IF(D109&lt;D110,"грешка","")</f>
        <v/>
      </c>
      <c r="E290" s="13" t="str">
        <f t="shared" ref="E290:F290" si="27">IF(E109&lt;E110,"грешка","")</f>
        <v/>
      </c>
      <c r="F290" s="13" t="str">
        <f t="shared" si="27"/>
        <v/>
      </c>
      <c r="G290" s="3"/>
      <c r="H290" s="3"/>
      <c r="I290" s="3"/>
      <c r="J290" s="3"/>
    </row>
    <row r="291" spans="2:10" ht="15.75" x14ac:dyDescent="0.25">
      <c r="B291" s="129" t="s">
        <v>863</v>
      </c>
      <c r="C291" s="3"/>
      <c r="D291" s="13" t="str">
        <f>IF(D111&lt;D112+D113,"грешка","")</f>
        <v/>
      </c>
      <c r="E291" s="13" t="str">
        <f t="shared" ref="E291:F291" si="28">IF(E111&lt;E112,"грешка","")</f>
        <v/>
      </c>
      <c r="F291" s="13" t="str">
        <f t="shared" si="28"/>
        <v/>
      </c>
      <c r="G291" s="3"/>
      <c r="H291" s="3"/>
      <c r="I291" s="3"/>
      <c r="J291" s="3"/>
    </row>
    <row r="292" spans="2:10" ht="15.75" x14ac:dyDescent="0.25">
      <c r="B292" s="129" t="s">
        <v>864</v>
      </c>
      <c r="C292" s="3"/>
      <c r="D292" s="13" t="str">
        <f>IF(D115&lt;D116+D117,"грешка","")</f>
        <v/>
      </c>
      <c r="E292" s="13" t="str">
        <f t="shared" ref="E292:F292" si="29">IF(E115&lt;E116+E117,"грешка","")</f>
        <v/>
      </c>
      <c r="F292" s="13" t="str">
        <f t="shared" si="29"/>
        <v/>
      </c>
      <c r="G292" s="3"/>
      <c r="H292" s="3"/>
      <c r="I292" s="3"/>
      <c r="J292" s="3"/>
    </row>
    <row r="293" spans="2:10" ht="15.75" x14ac:dyDescent="0.25">
      <c r="B293" s="129" t="s">
        <v>865</v>
      </c>
      <c r="C293" s="3"/>
      <c r="D293" s="13" t="str">
        <f>IF(D119&lt;D120+D121+D122+D123+D124,"грешка","")</f>
        <v/>
      </c>
      <c r="E293" s="13" t="str">
        <f t="shared" ref="E293:F293" si="30">IF(E119&lt;E120+E121+E122+E123+E124,"грешка","")</f>
        <v/>
      </c>
      <c r="F293" s="13" t="str">
        <f t="shared" si="30"/>
        <v/>
      </c>
      <c r="G293" s="3"/>
      <c r="H293" s="3"/>
      <c r="I293" s="3"/>
      <c r="J293" s="3"/>
    </row>
    <row r="294" spans="2:10" ht="15.75" x14ac:dyDescent="0.25">
      <c r="B294" s="129" t="s">
        <v>866</v>
      </c>
      <c r="C294" s="3"/>
      <c r="D294" s="13" t="str">
        <f>IF(D128&lt;D129+D130+D131+D132+D133+D134+D138+D139+D140+D141+D142+D143+D144+D145,"грешка","")</f>
        <v/>
      </c>
      <c r="E294" s="13" t="str">
        <f t="shared" ref="E294:F294" si="31">IF(E128&lt;E129+E130+E131+E132+E133+E134+E138+E139+E140+E141+E142+E143+E144+E145,"грешка","")</f>
        <v/>
      </c>
      <c r="F294" s="13" t="str">
        <f t="shared" si="31"/>
        <v/>
      </c>
      <c r="G294" s="3"/>
      <c r="H294" s="3"/>
      <c r="I294" s="3"/>
      <c r="J294" s="3"/>
    </row>
    <row r="295" spans="2:10" ht="15.75" x14ac:dyDescent="0.25">
      <c r="B295" s="129" t="s">
        <v>867</v>
      </c>
      <c r="C295" s="3"/>
      <c r="D295" s="13" t="str">
        <f>IF(D134&lt;D135+D136+D137,"грешка","")</f>
        <v/>
      </c>
      <c r="E295" s="13" t="str">
        <f t="shared" ref="E295:F295" si="32">IF(E134&lt;E135+E136+E137,"грешка","")</f>
        <v/>
      </c>
      <c r="F295" s="13" t="str">
        <f t="shared" si="32"/>
        <v/>
      </c>
      <c r="G295" s="3"/>
      <c r="H295" s="3"/>
      <c r="I295" s="3"/>
      <c r="J295" s="3"/>
    </row>
    <row r="296" spans="2:10" ht="18.75" customHeight="1" x14ac:dyDescent="0.25">
      <c r="B296" s="129" t="s">
        <v>868</v>
      </c>
      <c r="C296" s="3"/>
      <c r="D296" s="13" t="str">
        <f>IF(D146&lt;D147+D148+D149+D150+D152+D153+D154+D155+D156+D159,"грешка","")</f>
        <v/>
      </c>
      <c r="E296" s="13" t="str">
        <f t="shared" ref="E296:F296" si="33">IF(E146&lt;E147+E148+E149+E150+E152+E153+E154+E155+E156+E159,"грешка","")</f>
        <v/>
      </c>
      <c r="F296" s="13" t="str">
        <f t="shared" si="33"/>
        <v/>
      </c>
      <c r="G296" s="3"/>
      <c r="H296" s="3"/>
      <c r="I296" s="3"/>
      <c r="J296" s="3"/>
    </row>
    <row r="297" spans="2:10" ht="15.75" x14ac:dyDescent="0.25">
      <c r="B297" s="129" t="s">
        <v>869</v>
      </c>
      <c r="C297" s="3"/>
      <c r="D297" s="13" t="str">
        <f>IF(D150&lt;D151,"грешка","")</f>
        <v/>
      </c>
      <c r="E297" s="13" t="str">
        <f t="shared" ref="E297:F297" si="34">IF(E150&lt;E151,"грешка","")</f>
        <v/>
      </c>
      <c r="F297" s="13" t="str">
        <f t="shared" si="34"/>
        <v/>
      </c>
      <c r="G297" s="3"/>
      <c r="H297" s="3"/>
      <c r="I297" s="3"/>
      <c r="J297" s="3"/>
    </row>
    <row r="298" spans="2:10" ht="15.75" x14ac:dyDescent="0.25">
      <c r="B298" s="129" t="s">
        <v>870</v>
      </c>
      <c r="C298" s="3"/>
      <c r="D298" s="13" t="str">
        <f>IF(D156&lt;D157+D158,"грешка","")</f>
        <v/>
      </c>
      <c r="E298" s="13" t="str">
        <f t="shared" ref="E298:F298" si="35">IF(E156&lt;E157+E158,"грешка","")</f>
        <v/>
      </c>
      <c r="F298" s="13" t="str">
        <f t="shared" si="35"/>
        <v/>
      </c>
      <c r="G298" s="3"/>
      <c r="H298" s="3"/>
      <c r="I298" s="3"/>
      <c r="J298" s="3"/>
    </row>
    <row r="299" spans="2:10" ht="15.75" x14ac:dyDescent="0.25">
      <c r="B299" s="129" t="s">
        <v>871</v>
      </c>
      <c r="C299" s="3"/>
      <c r="D299" s="13" t="str">
        <f>IF(D160&lt;D161+D162+D164+D165,"грешка","")</f>
        <v/>
      </c>
      <c r="E299" s="13" t="str">
        <f t="shared" ref="E299:F299" si="36">IF(E160&lt;E161+E162+E164+E165,"грешка","")</f>
        <v/>
      </c>
      <c r="F299" s="13" t="str">
        <f t="shared" si="36"/>
        <v/>
      </c>
      <c r="G299" s="3"/>
      <c r="H299" s="3"/>
      <c r="I299" s="3"/>
      <c r="J299" s="3"/>
    </row>
    <row r="300" spans="2:10" ht="15.75" x14ac:dyDescent="0.25">
      <c r="B300" s="129" t="s">
        <v>872</v>
      </c>
      <c r="C300" s="3"/>
      <c r="D300" s="13" t="str">
        <f>IF(D162&lt;D163,"грешка","")</f>
        <v/>
      </c>
      <c r="E300" s="13" t="str">
        <f t="shared" ref="E300:F300" si="37">IF(E162&lt;E163,"грешка","")</f>
        <v/>
      </c>
      <c r="F300" s="13" t="str">
        <f t="shared" si="37"/>
        <v/>
      </c>
      <c r="G300" s="3"/>
      <c r="H300" s="3"/>
      <c r="I300" s="3"/>
      <c r="J300" s="3"/>
    </row>
    <row r="301" spans="2:10" ht="15.75" x14ac:dyDescent="0.25">
      <c r="B301" s="129" t="s">
        <v>873</v>
      </c>
      <c r="C301" s="3"/>
      <c r="D301" s="13" t="str">
        <f>IF(D165&lt;D166,"грешка","")</f>
        <v/>
      </c>
      <c r="E301" s="13" t="str">
        <f t="shared" ref="E301:F301" si="38">IF(E165&lt;E166,"грешка","")</f>
        <v/>
      </c>
      <c r="F301" s="13" t="str">
        <f t="shared" si="38"/>
        <v/>
      </c>
      <c r="G301" s="3"/>
      <c r="H301" s="3"/>
      <c r="I301" s="3"/>
      <c r="J301" s="3"/>
    </row>
    <row r="302" spans="2:10" ht="27.75" customHeight="1" x14ac:dyDescent="0.25">
      <c r="B302" s="129" t="s">
        <v>874</v>
      </c>
      <c r="C302" s="3"/>
      <c r="D302" s="13" t="str">
        <f>IF(D167&lt;D168+D170+D173+D176+D177+D179+D180+D181+D184,"грешка","")</f>
        <v/>
      </c>
      <c r="E302" s="13" t="str">
        <f t="shared" ref="E302:F302" si="39">IF(E167&lt;E168+E170+E173+E176+E177+E179+E180+E181+E184,"грешка","")</f>
        <v/>
      </c>
      <c r="F302" s="13" t="str">
        <f t="shared" si="39"/>
        <v/>
      </c>
      <c r="G302" s="3"/>
      <c r="H302" s="3"/>
      <c r="I302" s="3"/>
      <c r="J302" s="3"/>
    </row>
    <row r="303" spans="2:10" ht="15.75" x14ac:dyDescent="0.25">
      <c r="B303" s="129" t="s">
        <v>875</v>
      </c>
      <c r="C303" s="3"/>
      <c r="D303" s="13" t="str">
        <f>IF(D168&lt;D169,"грешка","")</f>
        <v/>
      </c>
      <c r="E303" s="13" t="str">
        <f t="shared" ref="E303:F303" si="40">IF(E168&lt;E169,"грешка","")</f>
        <v/>
      </c>
      <c r="F303" s="13" t="str">
        <f t="shared" si="40"/>
        <v/>
      </c>
      <c r="G303" s="3"/>
      <c r="H303" s="3"/>
      <c r="I303" s="3"/>
      <c r="J303" s="3"/>
    </row>
    <row r="304" spans="2:10" ht="15.75" x14ac:dyDescent="0.25">
      <c r="B304" s="129" t="s">
        <v>876</v>
      </c>
      <c r="C304" s="3"/>
      <c r="D304" s="13" t="str">
        <f>IF(D170&lt;D171+D172,"грешка","")</f>
        <v/>
      </c>
      <c r="E304" s="13" t="str">
        <f t="shared" ref="E304:F304" si="41">IF(E170&lt;E171+E172,"грешка","")</f>
        <v/>
      </c>
      <c r="F304" s="13" t="str">
        <f t="shared" si="41"/>
        <v/>
      </c>
      <c r="G304" s="3"/>
      <c r="H304" s="3"/>
      <c r="I304" s="3"/>
      <c r="J304" s="3"/>
    </row>
    <row r="305" spans="2:10" ht="15.75" x14ac:dyDescent="0.25">
      <c r="B305" s="129" t="s">
        <v>877</v>
      </c>
      <c r="C305" s="3"/>
      <c r="D305" s="13" t="str">
        <f>IF(D173&lt;D174+D175,"грешка","")</f>
        <v/>
      </c>
      <c r="E305" s="13" t="str">
        <f t="shared" ref="E305:F305" si="42">IF(E173&lt;E174+E175,"грешка","")</f>
        <v/>
      </c>
      <c r="F305" s="13" t="str">
        <f t="shared" si="42"/>
        <v/>
      </c>
      <c r="G305" s="3"/>
      <c r="H305" s="3"/>
      <c r="I305" s="3"/>
      <c r="J305" s="3"/>
    </row>
    <row r="306" spans="2:10" ht="15.75" x14ac:dyDescent="0.25">
      <c r="B306" s="129" t="s">
        <v>878</v>
      </c>
      <c r="C306" s="3"/>
      <c r="D306" s="13" t="str">
        <f>IF(D177&lt;D178,"грешка","")</f>
        <v/>
      </c>
      <c r="E306" s="13" t="str">
        <f t="shared" ref="E306:F306" si="43">IF(E177&lt;E178,"грешка","")</f>
        <v/>
      </c>
      <c r="F306" s="13" t="str">
        <f t="shared" si="43"/>
        <v/>
      </c>
      <c r="G306" s="3"/>
      <c r="H306" s="3"/>
      <c r="I306" s="3"/>
      <c r="J306" s="3"/>
    </row>
    <row r="307" spans="2:10" ht="15.75" x14ac:dyDescent="0.25">
      <c r="B307" s="129" t="s">
        <v>879</v>
      </c>
      <c r="C307" s="3"/>
      <c r="D307" s="13" t="str">
        <f>IF(D181&lt;D182+D183,"грешка","")</f>
        <v/>
      </c>
      <c r="E307" s="13" t="str">
        <f t="shared" ref="E307:F307" si="44">IF(E181&lt;E182+E183,"грешка","")</f>
        <v/>
      </c>
      <c r="F307" s="13" t="str">
        <f t="shared" si="44"/>
        <v/>
      </c>
      <c r="G307" s="3"/>
      <c r="H307" s="3"/>
      <c r="I307" s="3"/>
      <c r="J307" s="3"/>
    </row>
    <row r="308" spans="2:10" ht="15.75" x14ac:dyDescent="0.25">
      <c r="B308" s="129" t="s">
        <v>880</v>
      </c>
      <c r="C308" s="3"/>
      <c r="D308" s="13" t="str">
        <f>IF(D185&lt;D186+D199+D200+D201+D202+D203+D204+D205,"грешка","")</f>
        <v/>
      </c>
      <c r="E308" s="13" t="str">
        <f t="shared" ref="E308:F308" si="45">IF(E185&lt;E186+E199+E200+E201+E202+E203+E204+E205,"грешка","")</f>
        <v/>
      </c>
      <c r="F308" s="13" t="str">
        <f t="shared" si="45"/>
        <v/>
      </c>
      <c r="G308" s="3"/>
      <c r="H308" s="3"/>
      <c r="I308" s="3"/>
      <c r="J308" s="3"/>
    </row>
    <row r="309" spans="2:10" ht="15.75" x14ac:dyDescent="0.25">
      <c r="B309" s="129" t="s">
        <v>881</v>
      </c>
      <c r="C309" s="3"/>
      <c r="D309" s="13" t="str">
        <f>IF(D186&lt;D187+D189+D194+D195+D196+D197+D198,"грешка","")</f>
        <v/>
      </c>
      <c r="E309" s="13" t="str">
        <f>IF(E186&lt;E187+E189+E194+E195+E196+E197+E198,"грешка","")</f>
        <v/>
      </c>
      <c r="F309" s="13" t="str">
        <f>IF(F186&lt;F187+F189+F194+F195+F196+F197+F198,"грешка","")</f>
        <v/>
      </c>
      <c r="G309" s="3"/>
      <c r="H309" s="3"/>
      <c r="I309" s="3"/>
      <c r="J309" s="3"/>
    </row>
    <row r="310" spans="2:10" ht="15.75" x14ac:dyDescent="0.25">
      <c r="B310" s="129" t="s">
        <v>882</v>
      </c>
      <c r="C310" s="3"/>
      <c r="D310" s="13" t="str">
        <f>IF(D187&lt;D188,"грешка","")</f>
        <v/>
      </c>
      <c r="E310" s="13" t="str">
        <f t="shared" ref="E310:F310" si="46">IF(E187&lt;E188,"грешка","")</f>
        <v/>
      </c>
      <c r="F310" s="13" t="str">
        <f t="shared" si="46"/>
        <v/>
      </c>
      <c r="G310" s="3"/>
      <c r="H310" s="3"/>
      <c r="I310" s="3"/>
      <c r="J310" s="3"/>
    </row>
    <row r="311" spans="2:10" ht="15.75" x14ac:dyDescent="0.25">
      <c r="B311" s="129" t="s">
        <v>883</v>
      </c>
      <c r="C311" s="3"/>
      <c r="D311" s="13" t="str">
        <f>IF(D189&lt;D190+D193,"грешка","")</f>
        <v/>
      </c>
      <c r="E311" s="13" t="str">
        <f t="shared" ref="E311:F311" si="47">IF(E189&lt;E190+E193,"грешка","")</f>
        <v/>
      </c>
      <c r="F311" s="13" t="str">
        <f t="shared" si="47"/>
        <v/>
      </c>
      <c r="G311" s="3"/>
      <c r="H311" s="3"/>
      <c r="I311" s="3"/>
      <c r="J311" s="3"/>
    </row>
    <row r="312" spans="2:10" ht="15.75" x14ac:dyDescent="0.25">
      <c r="B312" s="129" t="s">
        <v>884</v>
      </c>
      <c r="C312" s="3"/>
      <c r="D312" s="13" t="str">
        <f>IF(D190&lt;D191+D192,"грешка","")</f>
        <v/>
      </c>
      <c r="E312" s="13" t="str">
        <f t="shared" ref="E312:F312" si="48">IF(E190&lt;E191+E192,"грешка","")</f>
        <v/>
      </c>
      <c r="F312" s="13" t="str">
        <f t="shared" si="48"/>
        <v/>
      </c>
      <c r="G312" s="3"/>
      <c r="H312" s="3"/>
      <c r="I312" s="3"/>
      <c r="J312" s="3"/>
    </row>
    <row r="313" spans="2:10" ht="15.75" x14ac:dyDescent="0.25">
      <c r="B313" s="129" t="s">
        <v>885</v>
      </c>
      <c r="C313" s="3"/>
      <c r="D313" s="13" t="str">
        <f>IF(D206&lt;D207+D209+D211+D213+D215,"грешка","")</f>
        <v/>
      </c>
      <c r="E313" s="13" t="str">
        <f t="shared" ref="E313:F313" si="49">IF(E206&lt;E207+E209+E211+E213+E215,"грешка","")</f>
        <v/>
      </c>
      <c r="F313" s="13" t="str">
        <f t="shared" si="49"/>
        <v/>
      </c>
      <c r="G313" s="3"/>
      <c r="H313" s="3"/>
      <c r="I313" s="3"/>
      <c r="J313" s="3"/>
    </row>
    <row r="314" spans="2:10" ht="15.75" x14ac:dyDescent="0.25">
      <c r="B314" s="129" t="s">
        <v>886</v>
      </c>
      <c r="C314" s="3"/>
      <c r="D314" s="13" t="str">
        <f>IF(D207&lt;D208,"грешка","")</f>
        <v/>
      </c>
      <c r="E314" s="13" t="str">
        <f t="shared" ref="E314:F314" si="50">IF(E207&lt;E208,"грешка","")</f>
        <v/>
      </c>
      <c r="F314" s="13" t="str">
        <f t="shared" si="50"/>
        <v/>
      </c>
      <c r="G314" s="3"/>
      <c r="H314" s="3"/>
      <c r="I314" s="3"/>
      <c r="J314" s="3"/>
    </row>
    <row r="315" spans="2:10" ht="15.75" x14ac:dyDescent="0.25">
      <c r="B315" s="129" t="s">
        <v>887</v>
      </c>
      <c r="C315" s="3"/>
      <c r="D315" s="13" t="str">
        <f>IF(D209&lt;D210,"грешка","")</f>
        <v/>
      </c>
      <c r="E315" s="13" t="str">
        <f t="shared" ref="E315:F315" si="51">IF(E209&lt;E210,"грешка","")</f>
        <v/>
      </c>
      <c r="F315" s="13" t="str">
        <f t="shared" si="51"/>
        <v/>
      </c>
      <c r="G315" s="3"/>
      <c r="H315" s="3"/>
      <c r="I315" s="3"/>
      <c r="J315" s="3"/>
    </row>
    <row r="316" spans="2:10" ht="15.75" x14ac:dyDescent="0.25">
      <c r="B316" s="129" t="s">
        <v>888</v>
      </c>
      <c r="C316" s="3"/>
      <c r="D316" s="13" t="str">
        <f>IF(D211&lt;D212,"грешка","")</f>
        <v/>
      </c>
      <c r="E316" s="13" t="str">
        <f t="shared" ref="E316:F316" si="52">IF(E211&lt;E212,"грешка","")</f>
        <v/>
      </c>
      <c r="F316" s="13" t="str">
        <f t="shared" si="52"/>
        <v/>
      </c>
      <c r="G316" s="3"/>
      <c r="H316" s="3"/>
      <c r="I316" s="3"/>
      <c r="J316" s="3"/>
    </row>
    <row r="317" spans="2:10" ht="15.75" x14ac:dyDescent="0.25">
      <c r="B317" s="129" t="s">
        <v>889</v>
      </c>
      <c r="C317" s="3"/>
      <c r="D317" s="13" t="str">
        <f>IF(D213&lt;D214,"грешка","")</f>
        <v/>
      </c>
      <c r="E317" s="13" t="str">
        <f t="shared" ref="E317:F317" si="53">IF(E213&lt;E214,"грешка","")</f>
        <v/>
      </c>
      <c r="F317" s="13" t="str">
        <f t="shared" si="53"/>
        <v/>
      </c>
      <c r="G317" s="3"/>
      <c r="H317" s="3"/>
      <c r="I317" s="3"/>
      <c r="J317" s="3"/>
    </row>
    <row r="318" spans="2:10" ht="15.75" x14ac:dyDescent="0.25">
      <c r="B318" s="129" t="s">
        <v>890</v>
      </c>
      <c r="C318" s="3"/>
      <c r="D318" s="13" t="str">
        <f>IF(D216&lt;D217+D218+D219+D220+D223+D224+D225,"грешка","")</f>
        <v/>
      </c>
      <c r="E318" s="13" t="str">
        <f t="shared" ref="E318:F318" si="54">IF(E216&lt;E217+E218+E219+E220+E223+E224+E225,"грешка","")</f>
        <v/>
      </c>
      <c r="F318" s="13" t="str">
        <f t="shared" si="54"/>
        <v/>
      </c>
      <c r="G318" s="3"/>
      <c r="H318" s="3"/>
      <c r="I318" s="3"/>
      <c r="J318" s="3"/>
    </row>
    <row r="319" spans="2:10" ht="15.75" x14ac:dyDescent="0.25">
      <c r="B319" s="129" t="s">
        <v>891</v>
      </c>
      <c r="C319" s="3"/>
      <c r="D319" s="13" t="str">
        <f>IF(D221&lt;D222,"грешка","")</f>
        <v/>
      </c>
      <c r="E319" s="13" t="str">
        <f t="shared" ref="E319:F319" si="55">IF(E221&lt;E222,"грешка","")</f>
        <v/>
      </c>
      <c r="F319" s="13" t="str">
        <f t="shared" si="55"/>
        <v/>
      </c>
      <c r="G319" s="3"/>
      <c r="H319" s="3"/>
      <c r="I319" s="3"/>
      <c r="J319" s="3"/>
    </row>
    <row r="320" spans="2:10" ht="15.75" x14ac:dyDescent="0.25">
      <c r="B320" s="129" t="s">
        <v>892</v>
      </c>
      <c r="C320" s="3"/>
      <c r="D320" s="13" t="str">
        <f>IF(D226&lt;D227+D228+D229+D230+D231+D232+D233+D236,"грешка","")</f>
        <v/>
      </c>
      <c r="E320" s="13" t="str">
        <f t="shared" ref="E320:F320" si="56">IF(E226&lt;E227+E228+E229+E230+E231+E232+E233+E236,"грешка","")</f>
        <v/>
      </c>
      <c r="F320" s="13" t="str">
        <f t="shared" si="56"/>
        <v/>
      </c>
      <c r="G320" s="3"/>
      <c r="H320" s="3"/>
      <c r="I320" s="3"/>
      <c r="J320" s="3"/>
    </row>
    <row r="321" spans="2:10" ht="15.75" x14ac:dyDescent="0.25">
      <c r="B321" s="129" t="s">
        <v>893</v>
      </c>
      <c r="C321" s="3"/>
      <c r="D321" s="13" t="str">
        <f>IF(D233&lt;D234+D235,"грешка","")</f>
        <v/>
      </c>
      <c r="E321" s="13" t="str">
        <f t="shared" ref="E321:F321" si="57">IF(E233&lt;E234+E235,"грешка","")</f>
        <v/>
      </c>
      <c r="F321" s="13" t="str">
        <f t="shared" si="57"/>
        <v/>
      </c>
      <c r="G321" s="3"/>
      <c r="H321" s="3"/>
      <c r="I321" s="3"/>
      <c r="J321" s="3"/>
    </row>
    <row r="322" spans="2:10" ht="15.75" x14ac:dyDescent="0.25">
      <c r="B322" s="129" t="s">
        <v>894</v>
      </c>
      <c r="C322" s="3"/>
      <c r="D322" s="13" t="str">
        <f>IF(D237&lt;D238+D239+D240+D241+D242,"грешка","")</f>
        <v/>
      </c>
      <c r="E322" s="13" t="str">
        <f t="shared" ref="E322:F322" si="58">IF(E237&lt;E238+E239+E240+E241+E242,"грешка","")</f>
        <v/>
      </c>
      <c r="F322" s="13" t="str">
        <f t="shared" si="58"/>
        <v/>
      </c>
      <c r="G322" s="3"/>
      <c r="H322" s="3"/>
      <c r="I322" s="3"/>
      <c r="J322" s="3"/>
    </row>
    <row r="323" spans="2:10" ht="30" x14ac:dyDescent="0.25">
      <c r="B323" s="129" t="s">
        <v>895</v>
      </c>
      <c r="C323" s="3"/>
      <c r="D323" s="13" t="str">
        <f>IF(D243&lt;D244+D247+D249+D251+D253+D254+D255+D256+D257+D260+D261,"грешка","")</f>
        <v/>
      </c>
      <c r="E323" s="13" t="str">
        <f t="shared" ref="E323:F323" si="59">IF(E243&lt;E244+E247+E249+E251+E253+E254+E255+E256+E257+E260+E261,"грешка","")</f>
        <v/>
      </c>
      <c r="F323" s="13" t="str">
        <f t="shared" si="59"/>
        <v/>
      </c>
      <c r="G323" s="3"/>
      <c r="H323" s="3"/>
      <c r="I323" s="3"/>
      <c r="J323" s="3"/>
    </row>
    <row r="324" spans="2:10" ht="15.75" x14ac:dyDescent="0.25">
      <c r="B324" s="129" t="s">
        <v>896</v>
      </c>
      <c r="C324" s="3"/>
      <c r="D324" s="13" t="str">
        <f>IF(D244&lt;D245+D246,"грешка","")</f>
        <v/>
      </c>
      <c r="E324" s="13" t="str">
        <f t="shared" ref="E324:F324" si="60">IF(E244&lt;E245+E246,"грешка","")</f>
        <v/>
      </c>
      <c r="F324" s="13" t="str">
        <f t="shared" si="60"/>
        <v/>
      </c>
      <c r="G324" s="3"/>
      <c r="H324" s="3"/>
      <c r="I324" s="3"/>
      <c r="J324" s="3"/>
    </row>
    <row r="325" spans="2:10" ht="15.75" x14ac:dyDescent="0.25">
      <c r="B325" s="129" t="s">
        <v>897</v>
      </c>
      <c r="C325" s="3"/>
      <c r="D325" s="13" t="str">
        <f>IF(D247&lt;D248,"грешка","")</f>
        <v/>
      </c>
      <c r="E325" s="13" t="str">
        <f t="shared" ref="E325:F325" si="61">IF(E247&lt;E248,"грешка","")</f>
        <v/>
      </c>
      <c r="F325" s="13" t="str">
        <f t="shared" si="61"/>
        <v/>
      </c>
      <c r="G325" s="3"/>
      <c r="H325" s="3"/>
      <c r="I325" s="3"/>
      <c r="J325" s="3"/>
    </row>
    <row r="326" spans="2:10" ht="15.75" x14ac:dyDescent="0.25">
      <c r="B326" s="129" t="s">
        <v>898</v>
      </c>
      <c r="C326" s="3"/>
      <c r="D326" s="13" t="str">
        <f>IF(D249&lt;D250,"грешка","")</f>
        <v/>
      </c>
      <c r="E326" s="13" t="str">
        <f t="shared" ref="E326:F326" si="62">IF(E249&lt;E250,"грешка","")</f>
        <v/>
      </c>
      <c r="F326" s="13" t="str">
        <f t="shared" si="62"/>
        <v/>
      </c>
      <c r="G326" s="3"/>
      <c r="H326" s="3"/>
      <c r="I326" s="3"/>
      <c r="J326" s="3"/>
    </row>
    <row r="327" spans="2:10" ht="15.75" x14ac:dyDescent="0.25">
      <c r="B327" s="129" t="s">
        <v>899</v>
      </c>
      <c r="C327" s="3"/>
      <c r="D327" s="13" t="str">
        <f>IF(D251&lt;D252,"грешка","")</f>
        <v/>
      </c>
      <c r="E327" s="13" t="str">
        <f t="shared" ref="E327:F327" si="63">IF(E251&lt;E252,"грешка","")</f>
        <v/>
      </c>
      <c r="F327" s="13" t="str">
        <f t="shared" si="63"/>
        <v/>
      </c>
      <c r="G327" s="3"/>
      <c r="H327" s="3"/>
      <c r="I327" s="3"/>
      <c r="J327" s="3"/>
    </row>
    <row r="328" spans="2:10" ht="15.75" x14ac:dyDescent="0.25">
      <c r="B328" s="129" t="s">
        <v>900</v>
      </c>
      <c r="C328" s="3"/>
      <c r="D328" s="13" t="str">
        <f>IF(D257&lt;D258+D259,"грешка","")</f>
        <v/>
      </c>
      <c r="E328" s="13" t="str">
        <f t="shared" ref="E328:F328" si="64">IF(E257&lt;E258+E259,"грешка","")</f>
        <v/>
      </c>
      <c r="F328" s="13" t="str">
        <f t="shared" si="64"/>
        <v/>
      </c>
      <c r="G328" s="3"/>
      <c r="H328" s="3"/>
      <c r="I328" s="3"/>
      <c r="J328" s="3"/>
    </row>
    <row r="329" spans="2:10" ht="15.75" x14ac:dyDescent="0.25">
      <c r="B329" s="129" t="s">
        <v>901</v>
      </c>
      <c r="C329" s="3"/>
      <c r="D329" s="13"/>
      <c r="E329" s="13"/>
      <c r="F329" s="13"/>
      <c r="G329" s="3"/>
      <c r="H329" s="3"/>
      <c r="I329" s="3"/>
      <c r="J329" s="3"/>
    </row>
    <row r="330" spans="2:10" ht="15.75" x14ac:dyDescent="0.25">
      <c r="B330" s="129" t="s">
        <v>902</v>
      </c>
      <c r="C330" s="3"/>
      <c r="D330" s="13"/>
      <c r="E330" s="13"/>
      <c r="F330" s="13"/>
      <c r="G330" s="3"/>
      <c r="H330" s="3"/>
      <c r="I330" s="3"/>
      <c r="J330" s="3"/>
    </row>
    <row r="331" spans="2:10" ht="15.75" x14ac:dyDescent="0.25">
      <c r="B331" s="129" t="s">
        <v>903</v>
      </c>
      <c r="C331" s="3"/>
      <c r="D331" s="13"/>
      <c r="E331" s="13"/>
      <c r="F331" s="13"/>
      <c r="G331" s="3"/>
      <c r="H331" s="3"/>
      <c r="I331" s="3"/>
      <c r="J331" s="3"/>
    </row>
    <row r="332" spans="2:10" ht="15.75" x14ac:dyDescent="0.25">
      <c r="B332" s="129"/>
      <c r="C332" s="3"/>
      <c r="D332" s="13"/>
      <c r="E332" s="13"/>
      <c r="F332" s="13"/>
      <c r="G332" s="3"/>
      <c r="H332" s="3"/>
      <c r="I332" s="3"/>
      <c r="J332" s="3"/>
    </row>
    <row r="334" spans="2:10" ht="15" customHeight="1" x14ac:dyDescent="0.25">
      <c r="B334" s="470" t="s">
        <v>904</v>
      </c>
      <c r="C334" s="470"/>
      <c r="D334" s="470"/>
      <c r="E334" s="470"/>
      <c r="F334" s="470"/>
      <c r="G334" s="470"/>
      <c r="H334" s="470"/>
      <c r="I334" s="470"/>
      <c r="J334" s="470"/>
    </row>
    <row r="335" spans="2:10" ht="18" customHeight="1" x14ac:dyDescent="0.25">
      <c r="B335" s="470"/>
      <c r="C335" s="470"/>
      <c r="D335" s="470"/>
      <c r="E335" s="470"/>
      <c r="F335" s="470"/>
      <c r="G335" s="470"/>
      <c r="H335" s="470"/>
      <c r="I335" s="470"/>
      <c r="J335" s="470"/>
    </row>
    <row r="336" spans="2:10" ht="18" x14ac:dyDescent="0.25">
      <c r="B336" s="248"/>
      <c r="C336" s="193"/>
      <c r="D336" s="3"/>
      <c r="E336" s="3"/>
      <c r="F336" s="3"/>
      <c r="G336" s="3"/>
      <c r="H336" s="3"/>
    </row>
    <row r="337" spans="2:9" ht="16.5" thickBot="1" x14ac:dyDescent="0.3">
      <c r="B337" s="249"/>
      <c r="C337" s="193"/>
      <c r="D337" s="3"/>
      <c r="E337" s="3"/>
      <c r="F337" s="3"/>
      <c r="G337" s="3"/>
      <c r="H337" s="5" t="s">
        <v>2</v>
      </c>
    </row>
    <row r="338" spans="2:9" ht="30" thickBot="1" x14ac:dyDescent="0.3">
      <c r="B338" s="471" t="s">
        <v>339</v>
      </c>
      <c r="C338" s="473" t="s">
        <v>62</v>
      </c>
      <c r="D338" s="393" t="s">
        <v>905</v>
      </c>
      <c r="E338" s="394"/>
      <c r="F338" s="478"/>
      <c r="G338" s="174"/>
      <c r="H338" s="148" t="s">
        <v>341</v>
      </c>
      <c r="I338" s="148" t="s">
        <v>342</v>
      </c>
    </row>
    <row r="339" spans="2:9" ht="75.75" thickBot="1" x14ac:dyDescent="0.3">
      <c r="B339" s="472"/>
      <c r="C339" s="474"/>
      <c r="D339" s="250" t="s">
        <v>123</v>
      </c>
      <c r="E339" s="251" t="s">
        <v>343</v>
      </c>
      <c r="F339" s="252" t="s">
        <v>344</v>
      </c>
      <c r="G339" s="174"/>
      <c r="H339" s="174"/>
    </row>
    <row r="340" spans="2:9" ht="16.5" thickBot="1" x14ac:dyDescent="0.3">
      <c r="B340" s="253" t="s">
        <v>26</v>
      </c>
      <c r="C340" s="8" t="s">
        <v>27</v>
      </c>
      <c r="D340" s="7">
        <v>1</v>
      </c>
      <c r="E340" s="254">
        <v>2</v>
      </c>
      <c r="F340" s="7">
        <v>3</v>
      </c>
      <c r="G340" s="174"/>
      <c r="H340" s="174"/>
    </row>
    <row r="341" spans="2:9" ht="30" x14ac:dyDescent="0.25">
      <c r="B341" s="307" t="s">
        <v>906</v>
      </c>
      <c r="C341" s="308" t="s">
        <v>63</v>
      </c>
      <c r="D341" s="309"/>
      <c r="E341" s="258"/>
      <c r="F341" s="259"/>
      <c r="G341" s="3"/>
      <c r="H341" s="13" t="str">
        <f>IF(D341&lt;E341,"грешка","")</f>
        <v/>
      </c>
      <c r="I341" s="13" t="str">
        <f>IF(D341&lt;F341,"грешка","")</f>
        <v/>
      </c>
    </row>
    <row r="342" spans="2:9" ht="29.25" x14ac:dyDescent="0.25">
      <c r="B342" s="310" t="s">
        <v>907</v>
      </c>
      <c r="C342" s="311" t="s">
        <v>64</v>
      </c>
      <c r="D342" s="312"/>
      <c r="E342" s="313"/>
      <c r="F342" s="314"/>
      <c r="H342" s="13" t="str">
        <f t="shared" ref="H342:H355" si="65">IF(D342&lt;E342,"грешка","")</f>
        <v/>
      </c>
      <c r="I342" s="13" t="str">
        <f t="shared" ref="I342:I355" si="66">IF(D342&lt;F342,"грешка","")</f>
        <v/>
      </c>
    </row>
    <row r="343" spans="2:9" ht="29.25" x14ac:dyDescent="0.25">
      <c r="B343" s="315" t="s">
        <v>908</v>
      </c>
      <c r="C343" s="311" t="s">
        <v>65</v>
      </c>
      <c r="D343" s="312"/>
      <c r="E343" s="313"/>
      <c r="F343" s="314"/>
      <c r="H343" s="13" t="str">
        <f t="shared" si="65"/>
        <v/>
      </c>
      <c r="I343" s="13" t="str">
        <f t="shared" si="66"/>
        <v/>
      </c>
    </row>
    <row r="344" spans="2:9" ht="29.25" x14ac:dyDescent="0.25">
      <c r="B344" s="315" t="s">
        <v>909</v>
      </c>
      <c r="C344" s="311" t="s">
        <v>66</v>
      </c>
      <c r="D344" s="312"/>
      <c r="E344" s="313"/>
      <c r="F344" s="314"/>
      <c r="H344" s="13" t="str">
        <f t="shared" si="65"/>
        <v/>
      </c>
      <c r="I344" s="13" t="str">
        <f t="shared" si="66"/>
        <v/>
      </c>
    </row>
    <row r="345" spans="2:9" ht="15.75" x14ac:dyDescent="0.25">
      <c r="B345" s="315" t="s">
        <v>910</v>
      </c>
      <c r="C345" s="311" t="s">
        <v>67</v>
      </c>
      <c r="D345" s="312"/>
      <c r="E345" s="313"/>
      <c r="F345" s="314"/>
      <c r="H345" s="13" t="str">
        <f t="shared" si="65"/>
        <v/>
      </c>
      <c r="I345" s="13" t="str">
        <f t="shared" si="66"/>
        <v/>
      </c>
    </row>
    <row r="346" spans="2:9" ht="43.5" x14ac:dyDescent="0.25">
      <c r="B346" s="310" t="s">
        <v>911</v>
      </c>
      <c r="C346" s="311" t="s">
        <v>68</v>
      </c>
      <c r="D346" s="312"/>
      <c r="E346" s="313"/>
      <c r="F346" s="314"/>
      <c r="H346" s="13" t="str">
        <f t="shared" si="65"/>
        <v/>
      </c>
      <c r="I346" s="13" t="str">
        <f t="shared" si="66"/>
        <v/>
      </c>
    </row>
    <row r="347" spans="2:9" ht="29.25" x14ac:dyDescent="0.25">
      <c r="B347" s="315" t="s">
        <v>912</v>
      </c>
      <c r="C347" s="311" t="s">
        <v>69</v>
      </c>
      <c r="D347" s="312"/>
      <c r="E347" s="316"/>
      <c r="F347" s="314"/>
      <c r="H347" s="13" t="str">
        <f t="shared" si="65"/>
        <v/>
      </c>
      <c r="I347" s="13" t="str">
        <f t="shared" si="66"/>
        <v/>
      </c>
    </row>
    <row r="348" spans="2:9" ht="29.25" x14ac:dyDescent="0.25">
      <c r="B348" s="315" t="s">
        <v>913</v>
      </c>
      <c r="C348" s="311" t="s">
        <v>70</v>
      </c>
      <c r="D348" s="312"/>
      <c r="E348" s="316"/>
      <c r="F348" s="314"/>
      <c r="H348" s="13" t="str">
        <f t="shared" si="65"/>
        <v/>
      </c>
      <c r="I348" s="13" t="str">
        <f t="shared" si="66"/>
        <v/>
      </c>
    </row>
    <row r="349" spans="2:9" ht="15.75" x14ac:dyDescent="0.25">
      <c r="B349" s="310" t="s">
        <v>914</v>
      </c>
      <c r="C349" s="311" t="s">
        <v>71</v>
      </c>
      <c r="D349" s="312"/>
      <c r="E349" s="313"/>
      <c r="F349" s="314"/>
      <c r="H349" s="13" t="str">
        <f t="shared" si="65"/>
        <v/>
      </c>
      <c r="I349" s="13" t="str">
        <f t="shared" si="66"/>
        <v/>
      </c>
    </row>
    <row r="350" spans="2:9" ht="29.25" x14ac:dyDescent="0.25">
      <c r="B350" s="310" t="s">
        <v>915</v>
      </c>
      <c r="C350" s="311" t="s">
        <v>72</v>
      </c>
      <c r="D350" s="312"/>
      <c r="E350" s="313"/>
      <c r="F350" s="317"/>
      <c r="H350" s="13" t="str">
        <f t="shared" si="65"/>
        <v/>
      </c>
      <c r="I350" s="13" t="str">
        <f t="shared" si="66"/>
        <v/>
      </c>
    </row>
    <row r="351" spans="2:9" ht="15.75" x14ac:dyDescent="0.25">
      <c r="B351" s="315" t="s">
        <v>916</v>
      </c>
      <c r="C351" s="311" t="s">
        <v>73</v>
      </c>
      <c r="D351" s="312"/>
      <c r="E351" s="313"/>
      <c r="F351" s="317"/>
      <c r="H351" s="13" t="str">
        <f t="shared" si="65"/>
        <v/>
      </c>
      <c r="I351" s="13" t="str">
        <f t="shared" si="66"/>
        <v/>
      </c>
    </row>
    <row r="352" spans="2:9" ht="15.75" x14ac:dyDescent="0.25">
      <c r="B352" s="315" t="s">
        <v>917</v>
      </c>
      <c r="C352" s="311" t="s">
        <v>74</v>
      </c>
      <c r="D352" s="312"/>
      <c r="E352" s="313"/>
      <c r="F352" s="317"/>
      <c r="H352" s="13" t="str">
        <f t="shared" si="65"/>
        <v/>
      </c>
      <c r="I352" s="13" t="str">
        <f t="shared" si="66"/>
        <v/>
      </c>
    </row>
    <row r="353" spans="2:10" ht="15.75" x14ac:dyDescent="0.25">
      <c r="B353" s="315" t="s">
        <v>918</v>
      </c>
      <c r="C353" s="311" t="s">
        <v>75</v>
      </c>
      <c r="D353" s="312"/>
      <c r="E353" s="316"/>
      <c r="F353" s="317"/>
      <c r="H353" s="13" t="str">
        <f t="shared" si="65"/>
        <v/>
      </c>
      <c r="I353" s="13" t="str">
        <f t="shared" si="66"/>
        <v/>
      </c>
    </row>
    <row r="354" spans="2:10" ht="15.75" x14ac:dyDescent="0.25">
      <c r="B354" s="315" t="s">
        <v>919</v>
      </c>
      <c r="C354" s="311" t="s">
        <v>76</v>
      </c>
      <c r="D354" s="312"/>
      <c r="E354" s="316"/>
      <c r="F354" s="317"/>
      <c r="H354" s="13" t="str">
        <f t="shared" si="65"/>
        <v/>
      </c>
      <c r="I354" s="13" t="str">
        <f t="shared" si="66"/>
        <v/>
      </c>
    </row>
    <row r="355" spans="2:10" ht="16.5" thickBot="1" x14ac:dyDescent="0.3">
      <c r="B355" s="318" t="s">
        <v>920</v>
      </c>
      <c r="C355" s="319" t="s">
        <v>77</v>
      </c>
      <c r="D355" s="320"/>
      <c r="E355" s="191"/>
      <c r="F355" s="101"/>
      <c r="H355" s="13" t="str">
        <f t="shared" si="65"/>
        <v/>
      </c>
      <c r="I355" s="13" t="str">
        <f t="shared" si="66"/>
        <v/>
      </c>
    </row>
    <row r="357" spans="2:10" ht="15.75" x14ac:dyDescent="0.25">
      <c r="B357" s="306" t="s">
        <v>89</v>
      </c>
      <c r="C357" s="3"/>
      <c r="D357" s="3"/>
      <c r="E357" s="3"/>
      <c r="F357" s="3"/>
      <c r="G357" s="3"/>
      <c r="H357" s="3"/>
      <c r="I357" s="3"/>
      <c r="J357" s="3"/>
    </row>
    <row r="358" spans="2:10" ht="15.75" x14ac:dyDescent="0.25">
      <c r="B358" s="129" t="s">
        <v>921</v>
      </c>
      <c r="C358" s="3"/>
      <c r="D358" s="13" t="str">
        <f>IF(D341&lt;D342+D346+D349+D350+D355,"грешка","")</f>
        <v/>
      </c>
      <c r="E358" s="13" t="str">
        <f t="shared" ref="E358:F358" si="67">IF(E341&lt;E342+E346+E349+E350+E355,"грешка","")</f>
        <v/>
      </c>
      <c r="F358" s="13" t="str">
        <f t="shared" si="67"/>
        <v/>
      </c>
      <c r="G358" s="3"/>
      <c r="H358" s="3"/>
      <c r="I358" s="3"/>
      <c r="J358" s="3"/>
    </row>
    <row r="359" spans="2:10" ht="15.75" x14ac:dyDescent="0.25">
      <c r="B359" s="129" t="s">
        <v>922</v>
      </c>
      <c r="C359" s="3"/>
      <c r="D359" s="13" t="str">
        <f>IF(D342&lt;D343+D344+D345,"грешка","")</f>
        <v/>
      </c>
      <c r="E359" s="13" t="str">
        <f t="shared" ref="E359:F359" si="68">IF(E342&lt;E343+E344+E345,"грешка","")</f>
        <v/>
      </c>
      <c r="F359" s="13" t="str">
        <f t="shared" si="68"/>
        <v/>
      </c>
      <c r="G359" s="3"/>
      <c r="H359" s="3"/>
      <c r="I359" s="3"/>
      <c r="J359" s="3"/>
    </row>
    <row r="360" spans="2:10" ht="15.75" x14ac:dyDescent="0.25">
      <c r="B360" s="129" t="s">
        <v>923</v>
      </c>
      <c r="C360" s="3"/>
      <c r="D360" s="13" t="str">
        <f>IF(D346&lt;D347+D348,"грешка","")</f>
        <v/>
      </c>
      <c r="E360" s="13" t="str">
        <f t="shared" ref="E360:F360" si="69">IF(E346&lt;E347+E348,"грешка","")</f>
        <v/>
      </c>
      <c r="F360" s="13" t="str">
        <f t="shared" si="69"/>
        <v/>
      </c>
      <c r="G360" s="3"/>
      <c r="H360" s="3"/>
      <c r="I360" s="3"/>
      <c r="J360" s="3"/>
    </row>
    <row r="361" spans="2:10" ht="15.75" x14ac:dyDescent="0.25">
      <c r="B361" s="129" t="s">
        <v>924</v>
      </c>
      <c r="C361" s="3"/>
      <c r="D361" s="13" t="str">
        <f>IF(D350&lt;D351+D352+D353+D354,"грешка","")</f>
        <v/>
      </c>
      <c r="E361" s="13" t="str">
        <f t="shared" ref="E361:F361" si="70">IF(E350&lt;E351+E352+E353+E354,"грешка","")</f>
        <v/>
      </c>
      <c r="F361" s="13" t="str">
        <f t="shared" si="70"/>
        <v/>
      </c>
      <c r="G361" s="3"/>
      <c r="H361" s="3"/>
      <c r="I361" s="3"/>
      <c r="J361" s="3"/>
    </row>
    <row r="362" spans="2:10" ht="15.75" x14ac:dyDescent="0.25">
      <c r="B362" s="129"/>
      <c r="C362" s="3"/>
      <c r="D362" s="13"/>
      <c r="E362" s="13"/>
      <c r="F362" s="13"/>
      <c r="G362" s="3"/>
      <c r="H362" s="3"/>
      <c r="I362" s="3"/>
      <c r="J362" s="3"/>
    </row>
    <row r="363" spans="2:10" ht="15.75" customHeight="1" x14ac:dyDescent="0.25"/>
    <row r="364" spans="2:10" ht="18" customHeight="1" x14ac:dyDescent="0.25"/>
    <row r="365" spans="2:10" x14ac:dyDescent="0.25">
      <c r="B365" s="470" t="s">
        <v>925</v>
      </c>
      <c r="C365" s="470"/>
      <c r="D365" s="470"/>
      <c r="E365" s="470"/>
      <c r="F365" s="470"/>
      <c r="G365" s="470"/>
      <c r="H365" s="470"/>
      <c r="I365" s="470"/>
    </row>
    <row r="366" spans="2:10" x14ac:dyDescent="0.25">
      <c r="B366" s="470"/>
      <c r="C366" s="470"/>
      <c r="D366" s="470"/>
      <c r="E366" s="470"/>
      <c r="F366" s="470"/>
      <c r="G366" s="470"/>
      <c r="H366" s="470"/>
      <c r="I366" s="470"/>
    </row>
    <row r="367" spans="2:10" ht="16.5" thickBot="1" x14ac:dyDescent="0.3">
      <c r="B367" s="249"/>
      <c r="C367" s="193"/>
      <c r="D367" s="3"/>
      <c r="E367" s="3"/>
      <c r="G367" s="5" t="s">
        <v>2</v>
      </c>
    </row>
    <row r="368" spans="2:10" ht="29.25" x14ac:dyDescent="0.25">
      <c r="B368" s="471" t="s">
        <v>926</v>
      </c>
      <c r="C368" s="473" t="s">
        <v>62</v>
      </c>
      <c r="D368" s="475" t="s">
        <v>905</v>
      </c>
      <c r="E368" s="476"/>
      <c r="G368" s="148" t="s">
        <v>341</v>
      </c>
    </row>
    <row r="369" spans="2:7" ht="38.25" customHeight="1" thickBot="1" x14ac:dyDescent="0.3">
      <c r="B369" s="472"/>
      <c r="C369" s="474"/>
      <c r="D369" s="321" t="s">
        <v>123</v>
      </c>
      <c r="E369" s="251" t="s">
        <v>343</v>
      </c>
      <c r="G369" s="174"/>
    </row>
    <row r="370" spans="2:7" ht="12.75" customHeight="1" thickBot="1" x14ac:dyDescent="0.3">
      <c r="B370" s="6" t="s">
        <v>26</v>
      </c>
      <c r="C370" s="8" t="s">
        <v>27</v>
      </c>
      <c r="D370" s="7">
        <v>1</v>
      </c>
      <c r="E370" s="254">
        <v>2</v>
      </c>
      <c r="G370" s="174"/>
    </row>
    <row r="371" spans="2:7" ht="30" x14ac:dyDescent="0.25">
      <c r="B371" s="322" t="s">
        <v>927</v>
      </c>
      <c r="C371" s="308" t="s">
        <v>63</v>
      </c>
      <c r="D371" s="323"/>
      <c r="E371" s="259"/>
      <c r="G371" s="13" t="str">
        <f>IF(D371&lt;E371,"грешка","")</f>
        <v/>
      </c>
    </row>
    <row r="372" spans="2:7" ht="15.75" x14ac:dyDescent="0.25">
      <c r="B372" s="324" t="s">
        <v>928</v>
      </c>
      <c r="C372" s="311" t="s">
        <v>64</v>
      </c>
      <c r="D372" s="325"/>
      <c r="E372" s="326"/>
      <c r="G372" s="13" t="str">
        <f t="shared" ref="G372:G386" si="71">IF(D372&lt;E372,"грешка","")</f>
        <v/>
      </c>
    </row>
    <row r="373" spans="2:7" ht="15.75" x14ac:dyDescent="0.25">
      <c r="B373" s="327" t="s">
        <v>929</v>
      </c>
      <c r="C373" s="311" t="s">
        <v>65</v>
      </c>
      <c r="D373" s="325"/>
      <c r="E373" s="326"/>
      <c r="G373" s="13" t="str">
        <f t="shared" si="71"/>
        <v/>
      </c>
    </row>
    <row r="374" spans="2:7" ht="29.25" x14ac:dyDescent="0.25">
      <c r="B374" s="328" t="s">
        <v>930</v>
      </c>
      <c r="C374" s="311" t="s">
        <v>66</v>
      </c>
      <c r="D374" s="325"/>
      <c r="E374" s="326"/>
      <c r="G374" s="13" t="str">
        <f t="shared" si="71"/>
        <v/>
      </c>
    </row>
    <row r="375" spans="2:7" ht="57" customHeight="1" x14ac:dyDescent="0.25">
      <c r="B375" s="328" t="s">
        <v>931</v>
      </c>
      <c r="C375" s="311" t="s">
        <v>67</v>
      </c>
      <c r="D375" s="325"/>
      <c r="E375" s="326"/>
      <c r="G375" s="13" t="str">
        <f t="shared" si="71"/>
        <v/>
      </c>
    </row>
    <row r="376" spans="2:7" ht="29.25" x14ac:dyDescent="0.25">
      <c r="B376" s="327" t="s">
        <v>932</v>
      </c>
      <c r="C376" s="311" t="s">
        <v>68</v>
      </c>
      <c r="D376" s="325"/>
      <c r="E376" s="326"/>
      <c r="G376" s="13" t="str">
        <f t="shared" si="71"/>
        <v/>
      </c>
    </row>
    <row r="377" spans="2:7" ht="15.75" x14ac:dyDescent="0.25">
      <c r="B377" s="328" t="s">
        <v>933</v>
      </c>
      <c r="C377" s="311" t="s">
        <v>69</v>
      </c>
      <c r="D377" s="325"/>
      <c r="E377" s="326"/>
      <c r="G377" s="13" t="str">
        <f t="shared" si="71"/>
        <v/>
      </c>
    </row>
    <row r="378" spans="2:7" ht="29.25" x14ac:dyDescent="0.25">
      <c r="B378" s="328" t="s">
        <v>934</v>
      </c>
      <c r="C378" s="311" t="s">
        <v>70</v>
      </c>
      <c r="D378" s="325"/>
      <c r="E378" s="326"/>
      <c r="G378" s="13" t="str">
        <f t="shared" si="71"/>
        <v/>
      </c>
    </row>
    <row r="379" spans="2:7" ht="30.75" customHeight="1" x14ac:dyDescent="0.25">
      <c r="B379" s="328" t="s">
        <v>935</v>
      </c>
      <c r="C379" s="311" t="s">
        <v>71</v>
      </c>
      <c r="D379" s="325"/>
      <c r="E379" s="326"/>
      <c r="G379" s="13" t="str">
        <f t="shared" si="71"/>
        <v/>
      </c>
    </row>
    <row r="380" spans="2:7" ht="44.25" customHeight="1" x14ac:dyDescent="0.25">
      <c r="B380" s="328" t="s">
        <v>936</v>
      </c>
      <c r="C380" s="311" t="s">
        <v>72</v>
      </c>
      <c r="D380" s="325"/>
      <c r="E380" s="326"/>
      <c r="G380" s="13" t="str">
        <f t="shared" si="71"/>
        <v/>
      </c>
    </row>
    <row r="381" spans="2:7" ht="29.25" x14ac:dyDescent="0.25">
      <c r="B381" s="328" t="s">
        <v>937</v>
      </c>
      <c r="C381" s="311" t="s">
        <v>73</v>
      </c>
      <c r="D381" s="325"/>
      <c r="E381" s="326"/>
      <c r="G381" s="13" t="str">
        <f t="shared" si="71"/>
        <v/>
      </c>
    </row>
    <row r="382" spans="2:7" ht="24.75" customHeight="1" x14ac:dyDescent="0.25">
      <c r="B382" s="328" t="s">
        <v>938</v>
      </c>
      <c r="C382" s="311" t="s">
        <v>74</v>
      </c>
      <c r="D382" s="325"/>
      <c r="E382" s="326"/>
      <c r="G382" s="13" t="str">
        <f t="shared" si="71"/>
        <v/>
      </c>
    </row>
    <row r="383" spans="2:7" ht="29.25" x14ac:dyDescent="0.25">
      <c r="B383" s="328" t="s">
        <v>939</v>
      </c>
      <c r="C383" s="311" t="s">
        <v>75</v>
      </c>
      <c r="D383" s="325"/>
      <c r="E383" s="326"/>
      <c r="G383" s="13" t="str">
        <f t="shared" si="71"/>
        <v/>
      </c>
    </row>
    <row r="384" spans="2:7" ht="15.75" x14ac:dyDescent="0.25">
      <c r="B384" s="324" t="s">
        <v>940</v>
      </c>
      <c r="C384" s="311" t="s">
        <v>76</v>
      </c>
      <c r="D384" s="325"/>
      <c r="E384" s="326"/>
      <c r="G384" s="13" t="str">
        <f t="shared" si="71"/>
        <v/>
      </c>
    </row>
    <row r="385" spans="2:8" ht="15.75" x14ac:dyDescent="0.25">
      <c r="B385" s="329" t="s">
        <v>941</v>
      </c>
      <c r="C385" s="311" t="s">
        <v>77</v>
      </c>
      <c r="D385" s="325"/>
      <c r="E385" s="326"/>
      <c r="G385" s="13" t="str">
        <f t="shared" si="71"/>
        <v/>
      </c>
    </row>
    <row r="386" spans="2:8" ht="16.5" thickBot="1" x14ac:dyDescent="0.3">
      <c r="B386" s="330" t="s">
        <v>942</v>
      </c>
      <c r="C386" s="319" t="s">
        <v>78</v>
      </c>
      <c r="D386" s="331"/>
      <c r="E386" s="332"/>
      <c r="G386" s="13" t="str">
        <f t="shared" si="71"/>
        <v/>
      </c>
    </row>
    <row r="387" spans="2:8" ht="15.75" x14ac:dyDescent="0.25">
      <c r="C387" s="3"/>
      <c r="D387" s="3"/>
      <c r="E387" s="3"/>
    </row>
    <row r="388" spans="2:8" ht="15.75" x14ac:dyDescent="0.25">
      <c r="B388" s="306" t="s">
        <v>89</v>
      </c>
      <c r="C388" s="3"/>
      <c r="D388" s="3"/>
      <c r="E388" s="3"/>
      <c r="F388" s="3"/>
      <c r="G388" s="3"/>
      <c r="H388" s="3"/>
    </row>
    <row r="389" spans="2:8" ht="15.75" x14ac:dyDescent="0.25">
      <c r="B389" s="333" t="s">
        <v>943</v>
      </c>
      <c r="C389" s="12"/>
      <c r="D389" s="13" t="str">
        <f>IF(D371&lt;D243,"грешка","")</f>
        <v/>
      </c>
      <c r="E389" s="13"/>
      <c r="F389" s="13"/>
      <c r="G389" s="13"/>
      <c r="H389" s="13"/>
    </row>
    <row r="390" spans="2:8" ht="15.75" x14ac:dyDescent="0.25">
      <c r="B390" s="333" t="s">
        <v>944</v>
      </c>
      <c r="C390" s="3"/>
      <c r="D390" s="13"/>
      <c r="E390" s="13" t="str">
        <f>IF(E371&lt;E243,"грешка","")</f>
        <v/>
      </c>
      <c r="F390" s="13"/>
      <c r="G390" s="13"/>
      <c r="H390" s="13"/>
    </row>
    <row r="391" spans="2:8" ht="15.75" x14ac:dyDescent="0.25">
      <c r="B391" s="129" t="s">
        <v>945</v>
      </c>
      <c r="C391" s="193"/>
      <c r="D391" s="13" t="str">
        <f>IF(D371&lt;D372+D384+D385+D386,"грешка","")</f>
        <v/>
      </c>
      <c r="E391" s="13" t="str">
        <f>IF(E371&lt;E372+E384+E385+E386,"грешка","")</f>
        <v/>
      </c>
      <c r="F391" s="13"/>
      <c r="G391" s="13"/>
      <c r="H391" s="13" t="str">
        <f t="shared" ref="H391" si="72">IF(H370&lt;H371+H383+H384+H385,"грешка","")</f>
        <v/>
      </c>
    </row>
    <row r="392" spans="2:8" ht="15.75" x14ac:dyDescent="0.25">
      <c r="B392" s="129" t="s">
        <v>946</v>
      </c>
      <c r="C392" s="193"/>
      <c r="D392" s="13" t="str">
        <f>IF(D372=D373+D376,"","грешка")</f>
        <v/>
      </c>
      <c r="E392" s="13" t="str">
        <f>IF(E372=E373+E376,"","грешка")</f>
        <v/>
      </c>
      <c r="F392" s="13"/>
      <c r="G392" s="13"/>
      <c r="H392" s="13" t="str">
        <f t="shared" ref="H392" si="73">IF(H371=H372+H375,"","грешка")</f>
        <v/>
      </c>
    </row>
    <row r="393" spans="2:8" ht="15.75" x14ac:dyDescent="0.25">
      <c r="B393" s="129" t="s">
        <v>947</v>
      </c>
      <c r="C393" s="193"/>
      <c r="D393" s="13" t="str">
        <f>IF(D373=D374+D375,"","грешка")</f>
        <v/>
      </c>
      <c r="E393" s="13" t="str">
        <f>IF(E373=E374+E375,"","грешка")</f>
        <v/>
      </c>
      <c r="F393" s="13"/>
      <c r="G393" s="13"/>
      <c r="H393" s="13" t="str">
        <f t="shared" ref="H393" si="74">IF(H372=H373+H374,"","грешка")</f>
        <v/>
      </c>
    </row>
    <row r="394" spans="2:8" ht="15.75" x14ac:dyDescent="0.25">
      <c r="B394" s="129" t="s">
        <v>948</v>
      </c>
      <c r="C394" s="193"/>
      <c r="D394" s="13" t="str">
        <f>IF(D376&lt;D377+D378+D379+D380+D381+D382+D383,"грешка","")</f>
        <v/>
      </c>
      <c r="E394" s="13" t="str">
        <f>IF(E376&lt;E377+E378+E379+E380+E381+E382+E383,"грешка","")</f>
        <v/>
      </c>
      <c r="F394" s="13"/>
      <c r="G394" s="13"/>
      <c r="H394" s="13" t="str">
        <f t="shared" ref="H394" si="75">IF(H375&lt;H376+H377+H378+H379+H380+H381+H382,"грешка","")</f>
        <v/>
      </c>
    </row>
  </sheetData>
  <mergeCells count="12">
    <mergeCell ref="B365:I366"/>
    <mergeCell ref="B368:B369"/>
    <mergeCell ref="C368:C369"/>
    <mergeCell ref="D368:E368"/>
    <mergeCell ref="B4:K4"/>
    <mergeCell ref="B7:B8"/>
    <mergeCell ref="C7:C8"/>
    <mergeCell ref="D7:F7"/>
    <mergeCell ref="B334:J335"/>
    <mergeCell ref="B338:B339"/>
    <mergeCell ref="C338:C339"/>
    <mergeCell ref="D338:F338"/>
  </mergeCells>
  <dataValidations count="4">
    <dataValidation type="whole" operator="greaterThanOrEqual" allowBlank="1" showInputMessage="1" showErrorMessage="1" sqref="D372:E374">
      <formula1>0</formula1>
    </dataValidation>
    <dataValidation type="whole" operator="greaterThan" allowBlank="1" showInputMessage="1" showErrorMessage="1" error="Непозволена стойност или неправилно използване на клавиша &quot;space&quot;!" sqref="D347:D348">
      <formula1>0</formula1>
    </dataValidation>
    <dataValidation type="whole" operator="greaterThanOrEqual" allowBlank="1" showInputMessage="1" showErrorMessage="1" error="Непозволена стойност или неправилно използване на клавиша &quot;space&quot;!" sqref="D172:F173 D176:F179 E205:F205 D10:F44 D47:F58 D60:F68 D71:F110 D114:F142 D144:F156 D159:F170 D181:F182 D184:F198 D200:F203 D205:D215 F206:F266 D216:E266 D350:E352 F347:F348 D341:F346 D349:F349 D353:D354 D355:F355 D371:E371">
      <formula1>0</formula1>
    </dataValidation>
    <dataValidation type="whole" operator="lessThan" allowBlank="1" showInputMessage="1" showErrorMessage="1" error="Непозволена стойност или неправилно използване на клавиша &quot;space&quot;!" sqref="D59:F59 D69:F70 D111:F113 D143:F143 D157:F158 D171:F171 D174:F175 D180:F180 D204:F204 D199:F199 D45:F46 D183:F183 E206:E215">
      <formula1>999999999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8"/>
  <sheetViews>
    <sheetView workbookViewId="0">
      <selection activeCell="J16" sqref="J16"/>
    </sheetView>
  </sheetViews>
  <sheetFormatPr defaultRowHeight="15" x14ac:dyDescent="0.25"/>
  <cols>
    <col min="2" max="2" width="62.5703125" customWidth="1"/>
    <col min="4" max="4" width="13" customWidth="1"/>
  </cols>
  <sheetData>
    <row r="2" spans="2:11" ht="36" customHeight="1" x14ac:dyDescent="0.25">
      <c r="B2" s="470" t="s">
        <v>949</v>
      </c>
      <c r="C2" s="470"/>
      <c r="D2" s="470"/>
      <c r="E2" s="470"/>
      <c r="F2" s="470"/>
      <c r="G2" s="470"/>
      <c r="H2" s="470"/>
      <c r="I2" s="470"/>
      <c r="J2" s="470"/>
      <c r="K2" s="470"/>
    </row>
    <row r="3" spans="2:11" ht="18" x14ac:dyDescent="0.25">
      <c r="B3" s="248"/>
      <c r="C3" s="193"/>
      <c r="D3" s="3"/>
      <c r="E3" s="3"/>
      <c r="F3" s="3"/>
      <c r="G3" s="3"/>
      <c r="H3" s="3"/>
      <c r="I3" s="3"/>
      <c r="J3" s="3"/>
    </row>
    <row r="4" spans="2:11" ht="16.5" thickBot="1" x14ac:dyDescent="0.3">
      <c r="B4" s="249"/>
      <c r="C4" s="193"/>
      <c r="D4" s="3"/>
      <c r="E4" s="3"/>
      <c r="F4" s="3"/>
      <c r="G4" s="5" t="s">
        <v>2</v>
      </c>
      <c r="H4" s="3"/>
      <c r="I4" s="3"/>
      <c r="J4" s="3"/>
    </row>
    <row r="5" spans="2:11" ht="29.25" x14ac:dyDescent="0.25">
      <c r="B5" s="471" t="s">
        <v>339</v>
      </c>
      <c r="C5" s="473" t="s">
        <v>62</v>
      </c>
      <c r="D5" s="479" t="s">
        <v>340</v>
      </c>
      <c r="E5" s="480"/>
      <c r="F5" s="3"/>
      <c r="G5" s="148" t="s">
        <v>341</v>
      </c>
      <c r="H5" s="3"/>
      <c r="I5" s="3"/>
      <c r="J5" s="3"/>
    </row>
    <row r="6" spans="2:11" ht="45.75" thickBot="1" x14ac:dyDescent="0.3">
      <c r="B6" s="472"/>
      <c r="C6" s="474"/>
      <c r="D6" s="334" t="s">
        <v>123</v>
      </c>
      <c r="E6" s="335" t="s">
        <v>950</v>
      </c>
      <c r="F6" s="3"/>
      <c r="G6" s="174"/>
      <c r="H6" s="3"/>
      <c r="I6" s="3"/>
      <c r="J6" s="3"/>
    </row>
    <row r="7" spans="2:11" ht="16.5" thickBot="1" x14ac:dyDescent="0.3">
      <c r="B7" s="253" t="s">
        <v>26</v>
      </c>
      <c r="C7" s="8" t="s">
        <v>27</v>
      </c>
      <c r="D7" s="8">
        <v>1</v>
      </c>
      <c r="E7" s="8">
        <v>2</v>
      </c>
      <c r="F7" s="3"/>
      <c r="G7" s="174"/>
      <c r="H7" s="3"/>
      <c r="I7" s="3"/>
      <c r="J7" s="3"/>
    </row>
    <row r="8" spans="2:11" ht="15.75" x14ac:dyDescent="0.25">
      <c r="B8" s="336" t="s">
        <v>345</v>
      </c>
      <c r="C8" s="256" t="s">
        <v>29</v>
      </c>
      <c r="D8" s="337"/>
      <c r="E8" s="338"/>
      <c r="F8" s="3"/>
      <c r="G8" s="13" t="str">
        <f>IF(D8&lt;E8,"грешка","")</f>
        <v/>
      </c>
      <c r="H8" s="3"/>
      <c r="I8" s="3"/>
      <c r="J8" s="3"/>
    </row>
    <row r="9" spans="2:11" ht="19.5" customHeight="1" x14ac:dyDescent="0.25">
      <c r="B9" s="260" t="s">
        <v>346</v>
      </c>
      <c r="C9" s="261" t="s">
        <v>31</v>
      </c>
      <c r="D9" s="339"/>
      <c r="E9" s="340"/>
      <c r="F9" s="3"/>
      <c r="G9" s="13" t="str">
        <f t="shared" ref="G9:G72" si="0">IF(D9&lt;E9,"грешка","")</f>
        <v/>
      </c>
      <c r="H9" s="3"/>
      <c r="I9" s="3"/>
      <c r="J9" s="3"/>
    </row>
    <row r="10" spans="2:11" ht="15.75" x14ac:dyDescent="0.25">
      <c r="B10" s="265" t="s">
        <v>347</v>
      </c>
      <c r="C10" s="266" t="s">
        <v>33</v>
      </c>
      <c r="D10" s="262"/>
      <c r="E10" s="264"/>
      <c r="F10" s="3"/>
      <c r="G10" s="13" t="str">
        <f t="shared" si="0"/>
        <v/>
      </c>
      <c r="H10" s="3"/>
      <c r="I10" s="3"/>
      <c r="J10" s="3"/>
    </row>
    <row r="11" spans="2:11" ht="15.75" x14ac:dyDescent="0.25">
      <c r="B11" s="267" t="s">
        <v>348</v>
      </c>
      <c r="C11" s="266" t="s">
        <v>349</v>
      </c>
      <c r="D11" s="262"/>
      <c r="E11" s="264"/>
      <c r="F11" s="3"/>
      <c r="G11" s="13" t="str">
        <f t="shared" si="0"/>
        <v/>
      </c>
      <c r="H11" s="3"/>
      <c r="I11" s="3"/>
      <c r="J11" s="3"/>
    </row>
    <row r="12" spans="2:11" ht="15.75" x14ac:dyDescent="0.25">
      <c r="B12" s="267" t="s">
        <v>350</v>
      </c>
      <c r="C12" s="266" t="s">
        <v>351</v>
      </c>
      <c r="D12" s="262"/>
      <c r="E12" s="264"/>
      <c r="F12" s="3"/>
      <c r="G12" s="13" t="str">
        <f t="shared" si="0"/>
        <v/>
      </c>
      <c r="H12" s="3"/>
      <c r="I12" s="3"/>
      <c r="J12" s="3"/>
    </row>
    <row r="13" spans="2:11" ht="15.75" x14ac:dyDescent="0.25">
      <c r="B13" s="265" t="s">
        <v>352</v>
      </c>
      <c r="C13" s="266" t="s">
        <v>353</v>
      </c>
      <c r="D13" s="262"/>
      <c r="E13" s="264"/>
      <c r="F13" s="3"/>
      <c r="G13" s="13" t="str">
        <f t="shared" si="0"/>
        <v/>
      </c>
      <c r="H13" s="3"/>
      <c r="I13" s="3"/>
      <c r="J13" s="3"/>
    </row>
    <row r="14" spans="2:11" ht="15.75" x14ac:dyDescent="0.25">
      <c r="B14" s="265" t="s">
        <v>354</v>
      </c>
      <c r="C14" s="266" t="s">
        <v>355</v>
      </c>
      <c r="D14" s="262"/>
      <c r="E14" s="264"/>
      <c r="F14" s="3"/>
      <c r="G14" s="13" t="str">
        <f t="shared" si="0"/>
        <v/>
      </c>
      <c r="H14" s="3"/>
      <c r="I14" s="3"/>
      <c r="J14" s="3"/>
    </row>
    <row r="15" spans="2:11" ht="15.75" x14ac:dyDescent="0.25">
      <c r="B15" s="265" t="s">
        <v>356</v>
      </c>
      <c r="C15" s="266" t="s">
        <v>357</v>
      </c>
      <c r="D15" s="262"/>
      <c r="E15" s="264"/>
      <c r="F15" s="3"/>
      <c r="G15" s="13" t="str">
        <f t="shared" si="0"/>
        <v/>
      </c>
      <c r="H15" s="3"/>
      <c r="I15" s="3"/>
      <c r="J15" s="3"/>
    </row>
    <row r="16" spans="2:11" ht="15.75" x14ac:dyDescent="0.25">
      <c r="B16" s="265" t="s">
        <v>358</v>
      </c>
      <c r="C16" s="266" t="s">
        <v>359</v>
      </c>
      <c r="D16" s="281"/>
      <c r="E16" s="282"/>
      <c r="F16" s="3"/>
      <c r="G16" s="13" t="str">
        <f t="shared" si="0"/>
        <v/>
      </c>
      <c r="H16" s="3"/>
      <c r="I16" s="3"/>
      <c r="J16" s="3"/>
    </row>
    <row r="17" spans="2:10" ht="15.75" x14ac:dyDescent="0.25">
      <c r="B17" s="265" t="s">
        <v>360</v>
      </c>
      <c r="C17" s="266" t="s">
        <v>361</v>
      </c>
      <c r="D17" s="281"/>
      <c r="E17" s="282"/>
      <c r="F17" s="3"/>
      <c r="G17" s="13" t="str">
        <f t="shared" si="0"/>
        <v/>
      </c>
      <c r="H17" s="3"/>
      <c r="I17" s="3"/>
      <c r="J17" s="3"/>
    </row>
    <row r="18" spans="2:10" ht="15.75" x14ac:dyDescent="0.25">
      <c r="B18" s="260" t="s">
        <v>362</v>
      </c>
      <c r="C18" s="261" t="s">
        <v>363</v>
      </c>
      <c r="D18" s="339"/>
      <c r="E18" s="340"/>
      <c r="F18" s="3"/>
      <c r="G18" s="13" t="str">
        <f t="shared" si="0"/>
        <v/>
      </c>
      <c r="H18" s="3"/>
      <c r="I18" s="3"/>
      <c r="J18" s="3"/>
    </row>
    <row r="19" spans="2:10" ht="15.75" x14ac:dyDescent="0.25">
      <c r="B19" s="265" t="s">
        <v>364</v>
      </c>
      <c r="C19" s="266" t="s">
        <v>365</v>
      </c>
      <c r="D19" s="262"/>
      <c r="E19" s="264"/>
      <c r="F19" s="3"/>
      <c r="G19" s="13" t="str">
        <f t="shared" si="0"/>
        <v/>
      </c>
      <c r="H19" s="3"/>
      <c r="I19" s="3"/>
      <c r="J19" s="3"/>
    </row>
    <row r="20" spans="2:10" ht="21" customHeight="1" x14ac:dyDescent="0.25">
      <c r="B20" s="269" t="s">
        <v>366</v>
      </c>
      <c r="C20" s="266" t="s">
        <v>367</v>
      </c>
      <c r="D20" s="262"/>
      <c r="E20" s="264"/>
      <c r="F20" s="3"/>
      <c r="G20" s="13" t="str">
        <f t="shared" si="0"/>
        <v/>
      </c>
      <c r="H20" s="3"/>
      <c r="I20" s="3"/>
      <c r="J20" s="3"/>
    </row>
    <row r="21" spans="2:10" ht="29.25" customHeight="1" x14ac:dyDescent="0.25">
      <c r="B21" s="270" t="s">
        <v>368</v>
      </c>
      <c r="C21" s="261" t="s">
        <v>369</v>
      </c>
      <c r="D21" s="262"/>
      <c r="E21" s="264"/>
      <c r="F21" s="3"/>
      <c r="G21" s="13" t="str">
        <f t="shared" si="0"/>
        <v/>
      </c>
      <c r="H21" s="3"/>
      <c r="I21" s="3"/>
      <c r="J21" s="3"/>
    </row>
    <row r="22" spans="2:10" ht="15.75" x14ac:dyDescent="0.25">
      <c r="B22" s="265" t="s">
        <v>370</v>
      </c>
      <c r="C22" s="266" t="s">
        <v>371</v>
      </c>
      <c r="D22" s="262"/>
      <c r="E22" s="264"/>
      <c r="F22" s="3"/>
      <c r="G22" s="13" t="str">
        <f t="shared" si="0"/>
        <v/>
      </c>
      <c r="H22" s="3"/>
      <c r="I22" s="3"/>
      <c r="J22" s="3"/>
    </row>
    <row r="23" spans="2:10" ht="15.75" x14ac:dyDescent="0.25">
      <c r="B23" s="267" t="s">
        <v>372</v>
      </c>
      <c r="C23" s="266" t="s">
        <v>373</v>
      </c>
      <c r="D23" s="262"/>
      <c r="E23" s="264"/>
      <c r="F23" s="3"/>
      <c r="G23" s="13" t="str">
        <f t="shared" si="0"/>
        <v/>
      </c>
      <c r="H23" s="3"/>
      <c r="I23" s="3"/>
      <c r="J23" s="3"/>
    </row>
    <row r="24" spans="2:10" ht="15.75" x14ac:dyDescent="0.25">
      <c r="B24" s="265" t="s">
        <v>374</v>
      </c>
      <c r="C24" s="266" t="s">
        <v>375</v>
      </c>
      <c r="D24" s="262"/>
      <c r="E24" s="264"/>
      <c r="F24" s="3"/>
      <c r="G24" s="13" t="str">
        <f t="shared" si="0"/>
        <v/>
      </c>
      <c r="H24" s="3"/>
      <c r="I24" s="3"/>
      <c r="J24" s="3"/>
    </row>
    <row r="25" spans="2:10" ht="15.75" x14ac:dyDescent="0.25">
      <c r="B25" s="265" t="s">
        <v>376</v>
      </c>
      <c r="C25" s="266" t="s">
        <v>377</v>
      </c>
      <c r="D25" s="262"/>
      <c r="E25" s="264"/>
      <c r="F25" s="3"/>
      <c r="G25" s="13" t="str">
        <f t="shared" si="0"/>
        <v/>
      </c>
      <c r="H25" s="3"/>
      <c r="I25" s="3"/>
      <c r="J25" s="3"/>
    </row>
    <row r="26" spans="2:10" ht="15.75" x14ac:dyDescent="0.25">
      <c r="B26" s="267" t="s">
        <v>378</v>
      </c>
      <c r="C26" s="266" t="s">
        <v>379</v>
      </c>
      <c r="D26" s="262"/>
      <c r="E26" s="264"/>
      <c r="F26" s="3"/>
      <c r="G26" s="13" t="str">
        <f t="shared" si="0"/>
        <v/>
      </c>
      <c r="H26" s="3"/>
      <c r="I26" s="3"/>
      <c r="J26" s="3"/>
    </row>
    <row r="27" spans="2:10" ht="24.75" customHeight="1" x14ac:dyDescent="0.25">
      <c r="B27" s="271" t="s">
        <v>380</v>
      </c>
      <c r="C27" s="266" t="s">
        <v>381</v>
      </c>
      <c r="D27" s="262"/>
      <c r="E27" s="264"/>
      <c r="F27" s="3"/>
      <c r="G27" s="13" t="str">
        <f t="shared" si="0"/>
        <v/>
      </c>
      <c r="H27" s="3"/>
      <c r="I27" s="3"/>
      <c r="J27" s="3"/>
    </row>
    <row r="28" spans="2:10" ht="19.5" customHeight="1" x14ac:dyDescent="0.25">
      <c r="B28" s="271" t="s">
        <v>382</v>
      </c>
      <c r="C28" s="266" t="s">
        <v>383</v>
      </c>
      <c r="D28" s="262"/>
      <c r="E28" s="264"/>
      <c r="F28" s="3"/>
      <c r="G28" s="13" t="str">
        <f t="shared" si="0"/>
        <v/>
      </c>
      <c r="H28" s="3"/>
      <c r="I28" s="3"/>
      <c r="J28" s="3"/>
    </row>
    <row r="29" spans="2:10" ht="31.5" customHeight="1" x14ac:dyDescent="0.25">
      <c r="B29" s="270" t="s">
        <v>384</v>
      </c>
      <c r="C29" s="261" t="s">
        <v>385</v>
      </c>
      <c r="D29" s="262"/>
      <c r="E29" s="264"/>
      <c r="F29" s="3"/>
      <c r="G29" s="13" t="str">
        <f t="shared" si="0"/>
        <v/>
      </c>
      <c r="H29" s="3"/>
      <c r="I29" s="3"/>
      <c r="J29" s="3"/>
    </row>
    <row r="30" spans="2:10" ht="29.25" x14ac:dyDescent="0.25">
      <c r="B30" s="271" t="s">
        <v>386</v>
      </c>
      <c r="C30" s="266" t="s">
        <v>387</v>
      </c>
      <c r="D30" s="262"/>
      <c r="E30" s="264"/>
      <c r="F30" s="3"/>
      <c r="G30" s="13" t="str">
        <f t="shared" si="0"/>
        <v/>
      </c>
      <c r="H30" s="3"/>
      <c r="I30" s="3"/>
      <c r="J30" s="3"/>
    </row>
    <row r="31" spans="2:10" ht="15.75" x14ac:dyDescent="0.25">
      <c r="B31" s="272" t="s">
        <v>388</v>
      </c>
      <c r="C31" s="266" t="s">
        <v>389</v>
      </c>
      <c r="D31" s="262"/>
      <c r="E31" s="264"/>
      <c r="F31" s="3"/>
      <c r="G31" s="13" t="str">
        <f t="shared" si="0"/>
        <v/>
      </c>
      <c r="H31" s="3"/>
      <c r="I31" s="3"/>
      <c r="J31" s="3"/>
    </row>
    <row r="32" spans="2:10" ht="15.75" x14ac:dyDescent="0.25">
      <c r="B32" s="272" t="s">
        <v>390</v>
      </c>
      <c r="C32" s="266" t="s">
        <v>391</v>
      </c>
      <c r="D32" s="262"/>
      <c r="E32" s="264"/>
      <c r="F32" s="3"/>
      <c r="G32" s="13" t="str">
        <f t="shared" si="0"/>
        <v/>
      </c>
      <c r="H32" s="3"/>
      <c r="I32" s="3"/>
      <c r="J32" s="3"/>
    </row>
    <row r="33" spans="2:10" ht="15.75" x14ac:dyDescent="0.25">
      <c r="B33" s="272" t="s">
        <v>392</v>
      </c>
      <c r="C33" s="266" t="s">
        <v>393</v>
      </c>
      <c r="D33" s="262"/>
      <c r="E33" s="264"/>
      <c r="F33" s="3"/>
      <c r="G33" s="13" t="str">
        <f t="shared" si="0"/>
        <v/>
      </c>
      <c r="H33" s="3"/>
      <c r="I33" s="3"/>
      <c r="J33" s="3"/>
    </row>
    <row r="34" spans="2:10" ht="15.75" x14ac:dyDescent="0.25">
      <c r="B34" s="265" t="s">
        <v>394</v>
      </c>
      <c r="C34" s="266" t="s">
        <v>395</v>
      </c>
      <c r="D34" s="262"/>
      <c r="E34" s="264"/>
      <c r="F34" s="3"/>
      <c r="G34" s="13" t="str">
        <f t="shared" si="0"/>
        <v/>
      </c>
      <c r="H34" s="3"/>
      <c r="I34" s="3"/>
      <c r="J34" s="3"/>
    </row>
    <row r="35" spans="2:10" ht="15.75" x14ac:dyDescent="0.25">
      <c r="B35" s="267" t="s">
        <v>396</v>
      </c>
      <c r="C35" s="266" t="s">
        <v>397</v>
      </c>
      <c r="D35" s="262"/>
      <c r="E35" s="264"/>
      <c r="F35" s="3"/>
      <c r="G35" s="13" t="str">
        <f t="shared" si="0"/>
        <v/>
      </c>
      <c r="H35" s="3"/>
      <c r="I35" s="3"/>
      <c r="J35" s="3"/>
    </row>
    <row r="36" spans="2:10" ht="15.75" x14ac:dyDescent="0.25">
      <c r="B36" s="267" t="s">
        <v>398</v>
      </c>
      <c r="C36" s="266" t="s">
        <v>399</v>
      </c>
      <c r="D36" s="262"/>
      <c r="E36" s="264"/>
      <c r="F36" s="3"/>
      <c r="G36" s="13" t="str">
        <f t="shared" si="0"/>
        <v/>
      </c>
      <c r="H36" s="3"/>
      <c r="I36" s="3"/>
      <c r="J36" s="3"/>
    </row>
    <row r="37" spans="2:10" ht="15.75" x14ac:dyDescent="0.25">
      <c r="B37" s="265" t="s">
        <v>400</v>
      </c>
      <c r="C37" s="266" t="s">
        <v>401</v>
      </c>
      <c r="D37" s="262"/>
      <c r="E37" s="264"/>
      <c r="F37" s="3"/>
      <c r="G37" s="13" t="str">
        <f t="shared" si="0"/>
        <v/>
      </c>
      <c r="H37" s="3"/>
      <c r="I37" s="3"/>
      <c r="J37" s="3"/>
    </row>
    <row r="38" spans="2:10" ht="15.75" x14ac:dyDescent="0.25">
      <c r="B38" s="272" t="s">
        <v>402</v>
      </c>
      <c r="C38" s="266" t="s">
        <v>403</v>
      </c>
      <c r="D38" s="262"/>
      <c r="E38" s="264"/>
      <c r="F38" s="3"/>
      <c r="G38" s="13" t="str">
        <f t="shared" si="0"/>
        <v/>
      </c>
      <c r="H38" s="3"/>
      <c r="I38" s="3"/>
      <c r="J38" s="3"/>
    </row>
    <row r="39" spans="2:10" ht="15.75" x14ac:dyDescent="0.25">
      <c r="B39" s="272" t="s">
        <v>404</v>
      </c>
      <c r="C39" s="266" t="s">
        <v>405</v>
      </c>
      <c r="D39" s="262"/>
      <c r="E39" s="264"/>
      <c r="F39" s="3"/>
      <c r="G39" s="13" t="str">
        <f t="shared" si="0"/>
        <v/>
      </c>
      <c r="H39" s="3"/>
      <c r="I39" s="3"/>
      <c r="J39" s="3"/>
    </row>
    <row r="40" spans="2:10" ht="15.75" x14ac:dyDescent="0.25">
      <c r="B40" s="265" t="s">
        <v>406</v>
      </c>
      <c r="C40" s="266" t="s">
        <v>407</v>
      </c>
      <c r="D40" s="262"/>
      <c r="E40" s="264"/>
      <c r="F40" s="3"/>
      <c r="G40" s="13" t="str">
        <f t="shared" si="0"/>
        <v/>
      </c>
      <c r="H40" s="3"/>
      <c r="I40" s="3"/>
      <c r="J40" s="3"/>
    </row>
    <row r="41" spans="2:10" ht="15.75" x14ac:dyDescent="0.25">
      <c r="B41" s="265" t="s">
        <v>408</v>
      </c>
      <c r="C41" s="266" t="s">
        <v>409</v>
      </c>
      <c r="D41" s="262"/>
      <c r="E41" s="264"/>
      <c r="F41" s="3"/>
      <c r="G41" s="13" t="str">
        <f t="shared" si="0"/>
        <v/>
      </c>
      <c r="H41" s="3"/>
      <c r="I41" s="3"/>
      <c r="J41" s="3"/>
    </row>
    <row r="42" spans="2:10" ht="15.75" x14ac:dyDescent="0.25">
      <c r="B42" s="273" t="s">
        <v>410</v>
      </c>
      <c r="C42" s="266" t="s">
        <v>411</v>
      </c>
      <c r="D42" s="262"/>
      <c r="E42" s="264"/>
      <c r="F42" s="3"/>
      <c r="G42" s="13" t="str">
        <f t="shared" si="0"/>
        <v/>
      </c>
      <c r="H42" s="3"/>
      <c r="I42" s="3"/>
      <c r="J42" s="3"/>
    </row>
    <row r="43" spans="2:10" ht="15.75" x14ac:dyDescent="0.25">
      <c r="B43" s="265" t="s">
        <v>412</v>
      </c>
      <c r="C43" s="266" t="s">
        <v>413</v>
      </c>
      <c r="D43" s="341"/>
      <c r="E43" s="288"/>
      <c r="F43" s="3"/>
      <c r="G43" s="13" t="str">
        <f t="shared" si="0"/>
        <v/>
      </c>
      <c r="H43" s="3"/>
      <c r="I43" s="3"/>
      <c r="J43" s="3"/>
    </row>
    <row r="44" spans="2:10" ht="29.25" x14ac:dyDescent="0.25">
      <c r="B44" s="271" t="s">
        <v>414</v>
      </c>
      <c r="C44" s="266" t="s">
        <v>415</v>
      </c>
      <c r="D44" s="342"/>
      <c r="E44" s="264"/>
      <c r="F44" s="3"/>
      <c r="G44" s="13" t="str">
        <f t="shared" si="0"/>
        <v/>
      </c>
      <c r="H44" s="3"/>
      <c r="I44" s="3"/>
      <c r="J44" s="3"/>
    </row>
    <row r="45" spans="2:10" ht="29.25" x14ac:dyDescent="0.25">
      <c r="B45" s="265" t="s">
        <v>416</v>
      </c>
      <c r="C45" s="266" t="s">
        <v>417</v>
      </c>
      <c r="D45" s="262"/>
      <c r="E45" s="264"/>
      <c r="F45" s="3"/>
      <c r="G45" s="13" t="str">
        <f t="shared" si="0"/>
        <v/>
      </c>
      <c r="H45" s="3"/>
      <c r="I45" s="3"/>
      <c r="J45" s="3"/>
    </row>
    <row r="46" spans="2:10" ht="29.25" x14ac:dyDescent="0.25">
      <c r="B46" s="271" t="s">
        <v>418</v>
      </c>
      <c r="C46" s="266" t="s">
        <v>419</v>
      </c>
      <c r="D46" s="262"/>
      <c r="E46" s="264"/>
      <c r="F46" s="3"/>
      <c r="G46" s="13" t="str">
        <f t="shared" si="0"/>
        <v/>
      </c>
      <c r="H46" s="3"/>
      <c r="I46" s="3"/>
      <c r="J46" s="3"/>
    </row>
    <row r="47" spans="2:10" ht="26.25" customHeight="1" x14ac:dyDescent="0.25">
      <c r="B47" s="271" t="s">
        <v>420</v>
      </c>
      <c r="C47" s="266" t="s">
        <v>421</v>
      </c>
      <c r="D47" s="262"/>
      <c r="E47" s="264"/>
      <c r="F47" s="3"/>
      <c r="G47" s="13" t="str">
        <f t="shared" si="0"/>
        <v/>
      </c>
      <c r="H47" s="3"/>
      <c r="I47" s="3"/>
      <c r="J47" s="3"/>
    </row>
    <row r="48" spans="2:10" ht="15.75" x14ac:dyDescent="0.25">
      <c r="B48" s="272" t="s">
        <v>422</v>
      </c>
      <c r="C48" s="266" t="s">
        <v>423</v>
      </c>
      <c r="D48" s="262"/>
      <c r="E48" s="264"/>
      <c r="F48" s="3"/>
      <c r="G48" s="13" t="str">
        <f t="shared" si="0"/>
        <v/>
      </c>
      <c r="H48" s="3"/>
      <c r="I48" s="3"/>
      <c r="J48" s="3"/>
    </row>
    <row r="49" spans="2:10" ht="15.75" x14ac:dyDescent="0.25">
      <c r="B49" s="267" t="s">
        <v>424</v>
      </c>
      <c r="C49" s="266" t="s">
        <v>425</v>
      </c>
      <c r="D49" s="262"/>
      <c r="E49" s="264"/>
      <c r="F49" s="3"/>
      <c r="G49" s="13" t="str">
        <f t="shared" si="0"/>
        <v/>
      </c>
      <c r="H49" s="3"/>
      <c r="I49" s="3"/>
      <c r="J49" s="3"/>
    </row>
    <row r="50" spans="2:10" ht="15.75" x14ac:dyDescent="0.25">
      <c r="B50" s="280" t="s">
        <v>426</v>
      </c>
      <c r="C50" s="266" t="s">
        <v>427</v>
      </c>
      <c r="D50" s="262"/>
      <c r="E50" s="264"/>
      <c r="F50" s="3"/>
      <c r="G50" s="13" t="str">
        <f t="shared" si="0"/>
        <v/>
      </c>
      <c r="H50" s="3"/>
      <c r="I50" s="3"/>
      <c r="J50" s="3"/>
    </row>
    <row r="51" spans="2:10" ht="29.25" x14ac:dyDescent="0.25">
      <c r="B51" s="271" t="s">
        <v>428</v>
      </c>
      <c r="C51" s="266" t="s">
        <v>429</v>
      </c>
      <c r="D51" s="262"/>
      <c r="E51" s="264"/>
      <c r="F51" s="3"/>
      <c r="G51" s="13" t="str">
        <f t="shared" si="0"/>
        <v/>
      </c>
      <c r="H51" s="3"/>
      <c r="I51" s="3"/>
      <c r="J51" s="3"/>
    </row>
    <row r="52" spans="2:10" ht="15.75" x14ac:dyDescent="0.25">
      <c r="B52" s="267" t="s">
        <v>430</v>
      </c>
      <c r="C52" s="266" t="s">
        <v>431</v>
      </c>
      <c r="D52" s="262"/>
      <c r="E52" s="264"/>
      <c r="F52" s="3"/>
      <c r="G52" s="13" t="str">
        <f t="shared" si="0"/>
        <v/>
      </c>
      <c r="H52" s="3"/>
      <c r="I52" s="3"/>
      <c r="J52" s="3"/>
    </row>
    <row r="53" spans="2:10" ht="15.75" x14ac:dyDescent="0.25">
      <c r="B53" s="280" t="s">
        <v>432</v>
      </c>
      <c r="C53" s="266" t="s">
        <v>433</v>
      </c>
      <c r="D53" s="262"/>
      <c r="E53" s="264"/>
      <c r="F53" s="3"/>
      <c r="G53" s="13" t="str">
        <f t="shared" si="0"/>
        <v/>
      </c>
      <c r="H53" s="3"/>
      <c r="I53" s="3"/>
      <c r="J53" s="3"/>
    </row>
    <row r="54" spans="2:10" ht="29.25" x14ac:dyDescent="0.25">
      <c r="B54" s="267" t="s">
        <v>434</v>
      </c>
      <c r="C54" s="266" t="s">
        <v>435</v>
      </c>
      <c r="D54" s="262"/>
      <c r="E54" s="264"/>
      <c r="F54" s="3"/>
      <c r="G54" s="13" t="str">
        <f t="shared" si="0"/>
        <v/>
      </c>
      <c r="H54" s="3"/>
      <c r="I54" s="3"/>
      <c r="J54" s="3"/>
    </row>
    <row r="55" spans="2:10" ht="29.25" x14ac:dyDescent="0.25">
      <c r="B55" s="271" t="s">
        <v>436</v>
      </c>
      <c r="C55" s="266" t="s">
        <v>437</v>
      </c>
      <c r="D55" s="262"/>
      <c r="E55" s="264"/>
      <c r="F55" s="3"/>
      <c r="G55" s="13" t="str">
        <f t="shared" si="0"/>
        <v/>
      </c>
      <c r="H55" s="3"/>
      <c r="I55" s="3"/>
      <c r="J55" s="3"/>
    </row>
    <row r="56" spans="2:10" ht="29.25" x14ac:dyDescent="0.25">
      <c r="B56" s="265" t="s">
        <v>438</v>
      </c>
      <c r="C56" s="266" t="s">
        <v>439</v>
      </c>
      <c r="D56" s="262"/>
      <c r="E56" s="264"/>
      <c r="F56" s="3"/>
      <c r="G56" s="13" t="str">
        <f t="shared" si="0"/>
        <v/>
      </c>
      <c r="H56" s="3"/>
      <c r="I56" s="3"/>
      <c r="J56" s="3"/>
    </row>
    <row r="57" spans="2:10" ht="29.25" x14ac:dyDescent="0.25">
      <c r="B57" s="271" t="s">
        <v>440</v>
      </c>
      <c r="C57" s="266" t="s">
        <v>441</v>
      </c>
      <c r="D57" s="341"/>
      <c r="E57" s="288"/>
      <c r="F57" s="3"/>
      <c r="G57" s="13" t="str">
        <f t="shared" si="0"/>
        <v/>
      </c>
      <c r="H57" s="3"/>
      <c r="I57" s="3"/>
      <c r="J57" s="3"/>
    </row>
    <row r="58" spans="2:10" ht="15.75" x14ac:dyDescent="0.25">
      <c r="B58" s="265" t="s">
        <v>442</v>
      </c>
      <c r="C58" s="266" t="s">
        <v>443</v>
      </c>
      <c r="D58" s="262"/>
      <c r="E58" s="264"/>
      <c r="F58" s="3"/>
      <c r="G58" s="13" t="str">
        <f t="shared" si="0"/>
        <v/>
      </c>
      <c r="H58" s="3"/>
      <c r="I58" s="3"/>
      <c r="J58" s="3"/>
    </row>
    <row r="59" spans="2:10" ht="21" customHeight="1" x14ac:dyDescent="0.25">
      <c r="B59" s="265" t="s">
        <v>444</v>
      </c>
      <c r="C59" s="266" t="s">
        <v>445</v>
      </c>
      <c r="D59" s="281"/>
      <c r="E59" s="282"/>
      <c r="F59" s="3"/>
      <c r="G59" s="13" t="str">
        <f t="shared" si="0"/>
        <v/>
      </c>
      <c r="H59" s="3"/>
      <c r="I59" s="3"/>
      <c r="J59" s="3"/>
    </row>
    <row r="60" spans="2:10" ht="20.25" customHeight="1" x14ac:dyDescent="0.25">
      <c r="B60" s="265" t="s">
        <v>446</v>
      </c>
      <c r="C60" s="266" t="s">
        <v>447</v>
      </c>
      <c r="D60" s="281"/>
      <c r="E60" s="282"/>
      <c r="F60" s="3"/>
      <c r="G60" s="13" t="str">
        <f t="shared" si="0"/>
        <v/>
      </c>
      <c r="H60" s="3"/>
      <c r="I60" s="3"/>
      <c r="J60" s="3"/>
    </row>
    <row r="61" spans="2:10" ht="15.75" x14ac:dyDescent="0.25">
      <c r="B61" s="265" t="s">
        <v>448</v>
      </c>
      <c r="C61" s="266" t="s">
        <v>449</v>
      </c>
      <c r="D61" s="281"/>
      <c r="E61" s="282"/>
      <c r="F61" s="3"/>
      <c r="G61" s="13" t="str">
        <f t="shared" si="0"/>
        <v/>
      </c>
      <c r="H61" s="3"/>
      <c r="I61" s="3"/>
      <c r="J61" s="3"/>
    </row>
    <row r="62" spans="2:10" ht="15.75" x14ac:dyDescent="0.25">
      <c r="B62" s="272" t="s">
        <v>450</v>
      </c>
      <c r="C62" s="266" t="s">
        <v>451</v>
      </c>
      <c r="D62" s="281"/>
      <c r="E62" s="282"/>
      <c r="F62" s="3"/>
      <c r="G62" s="13" t="str">
        <f t="shared" si="0"/>
        <v/>
      </c>
      <c r="H62" s="3"/>
      <c r="I62" s="3"/>
      <c r="J62" s="3"/>
    </row>
    <row r="63" spans="2:10" ht="15.75" x14ac:dyDescent="0.25">
      <c r="B63" s="265" t="s">
        <v>452</v>
      </c>
      <c r="C63" s="266" t="s">
        <v>453</v>
      </c>
      <c r="D63" s="281"/>
      <c r="E63" s="282"/>
      <c r="F63" s="3"/>
      <c r="G63" s="13" t="str">
        <f t="shared" si="0"/>
        <v/>
      </c>
      <c r="H63" s="3"/>
      <c r="I63" s="3"/>
      <c r="J63" s="3"/>
    </row>
    <row r="64" spans="2:10" ht="15.75" x14ac:dyDescent="0.25">
      <c r="B64" s="260" t="s">
        <v>454</v>
      </c>
      <c r="C64" s="261" t="s">
        <v>455</v>
      </c>
      <c r="D64" s="262"/>
      <c r="E64" s="264"/>
      <c r="F64" s="3"/>
      <c r="G64" s="13" t="str">
        <f t="shared" si="0"/>
        <v/>
      </c>
      <c r="H64" s="3"/>
      <c r="I64" s="3"/>
      <c r="J64" s="3"/>
    </row>
    <row r="65" spans="2:10" ht="15.75" x14ac:dyDescent="0.25">
      <c r="B65" s="265" t="s">
        <v>456</v>
      </c>
      <c r="C65" s="266" t="s">
        <v>457</v>
      </c>
      <c r="D65" s="262"/>
      <c r="E65" s="264"/>
      <c r="F65" s="3"/>
      <c r="G65" s="13" t="str">
        <f t="shared" si="0"/>
        <v/>
      </c>
      <c r="H65" s="3"/>
      <c r="I65" s="3"/>
      <c r="J65" s="3"/>
    </row>
    <row r="66" spans="2:10" ht="15.75" x14ac:dyDescent="0.25">
      <c r="B66" s="265" t="s">
        <v>458</v>
      </c>
      <c r="C66" s="266" t="s">
        <v>459</v>
      </c>
      <c r="D66" s="262"/>
      <c r="E66" s="264"/>
      <c r="F66" s="3"/>
      <c r="G66" s="13" t="str">
        <f t="shared" si="0"/>
        <v/>
      </c>
      <c r="H66" s="3"/>
      <c r="I66" s="3"/>
      <c r="J66" s="3"/>
    </row>
    <row r="67" spans="2:10" ht="15.75" x14ac:dyDescent="0.25">
      <c r="B67" s="265" t="s">
        <v>460</v>
      </c>
      <c r="C67" s="266" t="s">
        <v>461</v>
      </c>
      <c r="D67" s="341"/>
      <c r="E67" s="288"/>
      <c r="F67" s="3"/>
      <c r="G67" s="13" t="str">
        <f t="shared" si="0"/>
        <v/>
      </c>
      <c r="H67" s="3"/>
      <c r="I67" s="3"/>
      <c r="J67" s="3"/>
    </row>
    <row r="68" spans="2:10" ht="15.75" x14ac:dyDescent="0.25">
      <c r="B68" s="265" t="s">
        <v>462</v>
      </c>
      <c r="C68" s="266" t="s">
        <v>463</v>
      </c>
      <c r="D68" s="341"/>
      <c r="E68" s="288"/>
      <c r="F68" s="3"/>
      <c r="G68" s="13" t="str">
        <f t="shared" si="0"/>
        <v/>
      </c>
      <c r="H68" s="3"/>
      <c r="I68" s="3"/>
      <c r="J68" s="3"/>
    </row>
    <row r="69" spans="2:10" ht="15.75" x14ac:dyDescent="0.25">
      <c r="B69" s="265" t="s">
        <v>464</v>
      </c>
      <c r="C69" s="266" t="s">
        <v>465</v>
      </c>
      <c r="D69" s="262"/>
      <c r="E69" s="264"/>
      <c r="F69" s="3"/>
      <c r="G69" s="13" t="str">
        <f t="shared" si="0"/>
        <v/>
      </c>
      <c r="H69" s="3"/>
      <c r="I69" s="3"/>
      <c r="J69" s="3"/>
    </row>
    <row r="70" spans="2:10" ht="15.75" x14ac:dyDescent="0.25">
      <c r="B70" s="265" t="s">
        <v>466</v>
      </c>
      <c r="C70" s="266" t="s">
        <v>467</v>
      </c>
      <c r="D70" s="262"/>
      <c r="E70" s="264"/>
      <c r="F70" s="3"/>
      <c r="G70" s="13" t="str">
        <f t="shared" si="0"/>
        <v/>
      </c>
      <c r="H70" s="3"/>
      <c r="I70" s="3"/>
      <c r="J70" s="3"/>
    </row>
    <row r="71" spans="2:10" ht="15.75" x14ac:dyDescent="0.25">
      <c r="B71" s="272" t="s">
        <v>468</v>
      </c>
      <c r="C71" s="266" t="s">
        <v>469</v>
      </c>
      <c r="D71" s="262"/>
      <c r="E71" s="264"/>
      <c r="F71" s="3"/>
      <c r="G71" s="13" t="str">
        <f t="shared" si="0"/>
        <v/>
      </c>
      <c r="H71" s="3"/>
      <c r="I71" s="3"/>
      <c r="J71" s="3"/>
    </row>
    <row r="72" spans="2:10" ht="29.25" x14ac:dyDescent="0.25">
      <c r="B72" s="271" t="s">
        <v>470</v>
      </c>
      <c r="C72" s="266" t="s">
        <v>471</v>
      </c>
      <c r="D72" s="262"/>
      <c r="E72" s="264"/>
      <c r="F72" s="3"/>
      <c r="G72" s="13" t="str">
        <f t="shared" si="0"/>
        <v/>
      </c>
      <c r="H72" s="3"/>
      <c r="I72" s="3"/>
      <c r="J72" s="3"/>
    </row>
    <row r="73" spans="2:10" ht="15.75" x14ac:dyDescent="0.25">
      <c r="B73" s="272" t="s">
        <v>472</v>
      </c>
      <c r="C73" s="266" t="s">
        <v>473</v>
      </c>
      <c r="D73" s="262"/>
      <c r="E73" s="264"/>
      <c r="F73" s="3"/>
      <c r="G73" s="13" t="str">
        <f t="shared" ref="G73:G136" si="1">IF(D73&lt;E73,"грешка","")</f>
        <v/>
      </c>
      <c r="H73" s="3"/>
      <c r="I73" s="3"/>
      <c r="J73" s="3"/>
    </row>
    <row r="74" spans="2:10" ht="15.75" x14ac:dyDescent="0.25">
      <c r="B74" s="272" t="s">
        <v>474</v>
      </c>
      <c r="C74" s="266" t="s">
        <v>475</v>
      </c>
      <c r="D74" s="262"/>
      <c r="E74" s="264"/>
      <c r="F74" s="3"/>
      <c r="G74" s="13" t="str">
        <f t="shared" si="1"/>
        <v/>
      </c>
      <c r="H74" s="3"/>
      <c r="I74" s="3"/>
      <c r="J74" s="3"/>
    </row>
    <row r="75" spans="2:10" ht="27" customHeight="1" x14ac:dyDescent="0.25">
      <c r="B75" s="271" t="s">
        <v>476</v>
      </c>
      <c r="C75" s="266" t="s">
        <v>477</v>
      </c>
      <c r="D75" s="262"/>
      <c r="E75" s="264"/>
      <c r="F75" s="3"/>
      <c r="G75" s="13" t="str">
        <f t="shared" si="1"/>
        <v/>
      </c>
      <c r="H75" s="3"/>
      <c r="I75" s="3"/>
      <c r="J75" s="3"/>
    </row>
    <row r="76" spans="2:10" ht="15.75" x14ac:dyDescent="0.25">
      <c r="B76" s="265" t="s">
        <v>478</v>
      </c>
      <c r="C76" s="266" t="s">
        <v>479</v>
      </c>
      <c r="D76" s="262"/>
      <c r="E76" s="264"/>
      <c r="F76" s="3"/>
      <c r="G76" s="13" t="str">
        <f t="shared" si="1"/>
        <v/>
      </c>
      <c r="H76" s="3"/>
      <c r="I76" s="3"/>
      <c r="J76" s="3"/>
    </row>
    <row r="77" spans="2:10" ht="29.25" x14ac:dyDescent="0.25">
      <c r="B77" s="271" t="s">
        <v>480</v>
      </c>
      <c r="C77" s="266" t="s">
        <v>481</v>
      </c>
      <c r="D77" s="262"/>
      <c r="E77" s="264"/>
      <c r="F77" s="3"/>
      <c r="G77" s="13" t="str">
        <f t="shared" si="1"/>
        <v/>
      </c>
      <c r="H77" s="3"/>
      <c r="I77" s="3"/>
      <c r="J77" s="3"/>
    </row>
    <row r="78" spans="2:10" ht="29.25" x14ac:dyDescent="0.25">
      <c r="B78" s="271" t="s">
        <v>482</v>
      </c>
      <c r="C78" s="266" t="s">
        <v>483</v>
      </c>
      <c r="D78" s="262"/>
      <c r="E78" s="264"/>
      <c r="F78" s="3"/>
      <c r="G78" s="13" t="str">
        <f t="shared" si="1"/>
        <v/>
      </c>
      <c r="H78" s="3"/>
      <c r="I78" s="3"/>
      <c r="J78" s="3"/>
    </row>
    <row r="79" spans="2:10" ht="20.25" customHeight="1" x14ac:dyDescent="0.25">
      <c r="B79" s="271" t="s">
        <v>484</v>
      </c>
      <c r="C79" s="266" t="s">
        <v>485</v>
      </c>
      <c r="D79" s="262"/>
      <c r="E79" s="264"/>
      <c r="F79" s="3"/>
      <c r="G79" s="13" t="str">
        <f t="shared" si="1"/>
        <v/>
      </c>
      <c r="H79" s="3"/>
      <c r="I79" s="3"/>
      <c r="J79" s="3"/>
    </row>
    <row r="80" spans="2:10" ht="15.75" x14ac:dyDescent="0.25">
      <c r="B80" s="273" t="s">
        <v>486</v>
      </c>
      <c r="C80" s="261" t="s">
        <v>487</v>
      </c>
      <c r="D80" s="262"/>
      <c r="E80" s="264"/>
      <c r="F80" s="3"/>
      <c r="G80" s="13" t="str">
        <f t="shared" si="1"/>
        <v/>
      </c>
      <c r="H80" s="3"/>
      <c r="I80" s="3"/>
      <c r="J80" s="3"/>
    </row>
    <row r="81" spans="2:10" ht="21" customHeight="1" x14ac:dyDescent="0.25">
      <c r="B81" s="265" t="s">
        <v>488</v>
      </c>
      <c r="C81" s="266" t="s">
        <v>489</v>
      </c>
      <c r="D81" s="262"/>
      <c r="E81" s="264"/>
      <c r="F81" s="3"/>
      <c r="G81" s="13" t="str">
        <f t="shared" si="1"/>
        <v/>
      </c>
      <c r="H81" s="3"/>
      <c r="I81" s="3"/>
      <c r="J81" s="3"/>
    </row>
    <row r="82" spans="2:10" ht="15.75" x14ac:dyDescent="0.25">
      <c r="B82" s="267" t="s">
        <v>490</v>
      </c>
      <c r="C82" s="266" t="s">
        <v>491</v>
      </c>
      <c r="D82" s="262"/>
      <c r="E82" s="264"/>
      <c r="F82" s="3"/>
      <c r="G82" s="13" t="str">
        <f t="shared" si="1"/>
        <v/>
      </c>
      <c r="H82" s="3"/>
      <c r="I82" s="3"/>
      <c r="J82" s="3"/>
    </row>
    <row r="83" spans="2:10" ht="15.75" x14ac:dyDescent="0.25">
      <c r="B83" s="265" t="s">
        <v>492</v>
      </c>
      <c r="C83" s="266" t="s">
        <v>493</v>
      </c>
      <c r="D83" s="262"/>
      <c r="E83" s="264"/>
      <c r="F83" s="3"/>
      <c r="G83" s="13" t="str">
        <f t="shared" si="1"/>
        <v/>
      </c>
      <c r="H83" s="3"/>
      <c r="I83" s="3"/>
      <c r="J83" s="3"/>
    </row>
    <row r="84" spans="2:10" ht="29.25" x14ac:dyDescent="0.25">
      <c r="B84" s="283" t="s">
        <v>494</v>
      </c>
      <c r="C84" s="266" t="s">
        <v>495</v>
      </c>
      <c r="D84" s="262"/>
      <c r="E84" s="264"/>
      <c r="F84" s="3"/>
      <c r="G84" s="13" t="str">
        <f t="shared" si="1"/>
        <v/>
      </c>
      <c r="H84" s="3"/>
      <c r="I84" s="3"/>
      <c r="J84" s="3"/>
    </row>
    <row r="85" spans="2:10" ht="15.75" x14ac:dyDescent="0.25">
      <c r="B85" s="267" t="s">
        <v>496</v>
      </c>
      <c r="C85" s="266" t="s">
        <v>497</v>
      </c>
      <c r="D85" s="262"/>
      <c r="E85" s="264"/>
      <c r="F85" s="3"/>
      <c r="G85" s="13" t="str">
        <f t="shared" si="1"/>
        <v/>
      </c>
      <c r="H85" s="3"/>
      <c r="I85" s="3"/>
      <c r="J85" s="3"/>
    </row>
    <row r="86" spans="2:10" ht="15.75" x14ac:dyDescent="0.25">
      <c r="B86" s="267" t="s">
        <v>498</v>
      </c>
      <c r="C86" s="266" t="s">
        <v>499</v>
      </c>
      <c r="D86" s="262"/>
      <c r="E86" s="264"/>
      <c r="F86" s="3"/>
      <c r="G86" s="13" t="str">
        <f t="shared" si="1"/>
        <v/>
      </c>
      <c r="H86" s="3"/>
      <c r="I86" s="3"/>
      <c r="J86" s="3"/>
    </row>
    <row r="87" spans="2:10" ht="15.75" x14ac:dyDescent="0.25">
      <c r="B87" s="265" t="s">
        <v>500</v>
      </c>
      <c r="C87" s="266" t="s">
        <v>501</v>
      </c>
      <c r="D87" s="262"/>
      <c r="E87" s="264"/>
      <c r="F87" s="3"/>
      <c r="G87" s="13" t="str">
        <f t="shared" si="1"/>
        <v/>
      </c>
      <c r="H87" s="3"/>
      <c r="I87" s="3"/>
      <c r="J87" s="3"/>
    </row>
    <row r="88" spans="2:10" ht="15.75" x14ac:dyDescent="0.25">
      <c r="B88" s="265" t="s">
        <v>502</v>
      </c>
      <c r="C88" s="266" t="s">
        <v>35</v>
      </c>
      <c r="D88" s="262"/>
      <c r="E88" s="264"/>
      <c r="F88" s="3"/>
      <c r="G88" s="13" t="str">
        <f t="shared" si="1"/>
        <v/>
      </c>
      <c r="H88" s="3"/>
      <c r="I88" s="3"/>
      <c r="J88" s="3"/>
    </row>
    <row r="89" spans="2:10" ht="15.75" x14ac:dyDescent="0.25">
      <c r="B89" s="265" t="s">
        <v>503</v>
      </c>
      <c r="C89" s="266" t="s">
        <v>37</v>
      </c>
      <c r="D89" s="262"/>
      <c r="E89" s="264"/>
      <c r="F89" s="3"/>
      <c r="G89" s="13" t="str">
        <f t="shared" si="1"/>
        <v/>
      </c>
      <c r="H89" s="3"/>
      <c r="I89" s="3"/>
      <c r="J89" s="3"/>
    </row>
    <row r="90" spans="2:10" ht="15.75" x14ac:dyDescent="0.25">
      <c r="B90" s="272" t="s">
        <v>504</v>
      </c>
      <c r="C90" s="266" t="s">
        <v>39</v>
      </c>
      <c r="D90" s="262"/>
      <c r="E90" s="264"/>
      <c r="F90" s="3"/>
      <c r="G90" s="13" t="str">
        <f t="shared" si="1"/>
        <v/>
      </c>
      <c r="H90" s="3"/>
      <c r="I90" s="3"/>
      <c r="J90" s="3"/>
    </row>
    <row r="91" spans="2:10" ht="15.75" x14ac:dyDescent="0.25">
      <c r="B91" s="272" t="s">
        <v>505</v>
      </c>
      <c r="C91" s="266" t="s">
        <v>41</v>
      </c>
      <c r="D91" s="262"/>
      <c r="E91" s="264"/>
      <c r="F91" s="3"/>
      <c r="G91" s="13" t="str">
        <f t="shared" si="1"/>
        <v/>
      </c>
      <c r="H91" s="3"/>
      <c r="I91" s="3"/>
      <c r="J91" s="3"/>
    </row>
    <row r="92" spans="2:10" ht="15.75" x14ac:dyDescent="0.25">
      <c r="B92" s="265" t="s">
        <v>506</v>
      </c>
      <c r="C92" s="266" t="s">
        <v>43</v>
      </c>
      <c r="D92" s="262"/>
      <c r="E92" s="264"/>
      <c r="F92" s="3"/>
      <c r="G92" s="13" t="str">
        <f t="shared" si="1"/>
        <v/>
      </c>
      <c r="H92" s="3"/>
      <c r="I92" s="3"/>
      <c r="J92" s="3"/>
    </row>
    <row r="93" spans="2:10" ht="15.75" x14ac:dyDescent="0.25">
      <c r="B93" s="265" t="s">
        <v>507</v>
      </c>
      <c r="C93" s="266" t="s">
        <v>508</v>
      </c>
      <c r="D93" s="262"/>
      <c r="E93" s="264"/>
      <c r="F93" s="3"/>
      <c r="G93" s="13" t="str">
        <f t="shared" si="1"/>
        <v/>
      </c>
      <c r="H93" s="3"/>
      <c r="I93" s="3"/>
      <c r="J93" s="3"/>
    </row>
    <row r="94" spans="2:10" ht="15.75" x14ac:dyDescent="0.25">
      <c r="B94" s="273" t="s">
        <v>509</v>
      </c>
      <c r="C94" s="261" t="s">
        <v>510</v>
      </c>
      <c r="D94" s="262"/>
      <c r="E94" s="264"/>
      <c r="F94" s="3"/>
      <c r="G94" s="13" t="str">
        <f t="shared" si="1"/>
        <v/>
      </c>
      <c r="H94" s="3"/>
      <c r="I94" s="3"/>
      <c r="J94" s="3"/>
    </row>
    <row r="95" spans="2:10" ht="15.75" x14ac:dyDescent="0.25">
      <c r="B95" s="272" t="s">
        <v>511</v>
      </c>
      <c r="C95" s="266" t="s">
        <v>512</v>
      </c>
      <c r="D95" s="262"/>
      <c r="E95" s="264"/>
      <c r="F95" s="3"/>
      <c r="G95" s="13" t="str">
        <f t="shared" si="1"/>
        <v/>
      </c>
      <c r="H95" s="3"/>
      <c r="I95" s="3"/>
      <c r="J95" s="3"/>
    </row>
    <row r="96" spans="2:10" ht="15.75" x14ac:dyDescent="0.25">
      <c r="B96" s="280" t="s">
        <v>513</v>
      </c>
      <c r="C96" s="266" t="s">
        <v>514</v>
      </c>
      <c r="D96" s="262"/>
      <c r="E96" s="264"/>
      <c r="F96" s="3"/>
      <c r="G96" s="13" t="str">
        <f t="shared" si="1"/>
        <v/>
      </c>
      <c r="H96" s="3"/>
      <c r="I96" s="3"/>
      <c r="J96" s="3"/>
    </row>
    <row r="97" spans="2:10" ht="15.75" x14ac:dyDescent="0.25">
      <c r="B97" s="280" t="s">
        <v>515</v>
      </c>
      <c r="C97" s="266" t="s">
        <v>516</v>
      </c>
      <c r="D97" s="262"/>
      <c r="E97" s="264"/>
      <c r="F97" s="3"/>
      <c r="G97" s="13" t="str">
        <f t="shared" si="1"/>
        <v/>
      </c>
      <c r="H97" s="3"/>
      <c r="I97" s="3"/>
      <c r="J97" s="3"/>
    </row>
    <row r="98" spans="2:10" ht="15.75" x14ac:dyDescent="0.25">
      <c r="B98" s="267" t="s">
        <v>517</v>
      </c>
      <c r="C98" s="266" t="s">
        <v>518</v>
      </c>
      <c r="D98" s="262"/>
      <c r="E98" s="264"/>
      <c r="F98" s="3"/>
      <c r="G98" s="13" t="str">
        <f t="shared" si="1"/>
        <v/>
      </c>
      <c r="H98" s="3"/>
      <c r="I98" s="3"/>
      <c r="J98" s="3"/>
    </row>
    <row r="99" spans="2:10" ht="15.75" x14ac:dyDescent="0.25">
      <c r="B99" s="267" t="s">
        <v>519</v>
      </c>
      <c r="C99" s="266" t="s">
        <v>520</v>
      </c>
      <c r="D99" s="262"/>
      <c r="E99" s="264"/>
      <c r="F99" s="3"/>
      <c r="G99" s="13" t="str">
        <f t="shared" si="1"/>
        <v/>
      </c>
      <c r="H99" s="3"/>
      <c r="I99" s="3"/>
      <c r="J99" s="3"/>
    </row>
    <row r="100" spans="2:10" ht="15.75" x14ac:dyDescent="0.25">
      <c r="B100" s="265" t="s">
        <v>521</v>
      </c>
      <c r="C100" s="266" t="s">
        <v>522</v>
      </c>
      <c r="D100" s="262"/>
      <c r="E100" s="264"/>
      <c r="F100" s="3"/>
      <c r="G100" s="13" t="str">
        <f t="shared" si="1"/>
        <v/>
      </c>
      <c r="H100" s="3"/>
      <c r="I100" s="3"/>
      <c r="J100" s="3"/>
    </row>
    <row r="101" spans="2:10" ht="15.75" x14ac:dyDescent="0.25">
      <c r="B101" s="284" t="s">
        <v>523</v>
      </c>
      <c r="C101" s="266" t="s">
        <v>524</v>
      </c>
      <c r="D101" s="262"/>
      <c r="E101" s="264"/>
      <c r="F101" s="3"/>
      <c r="G101" s="13" t="str">
        <f t="shared" si="1"/>
        <v/>
      </c>
      <c r="H101" s="3"/>
      <c r="I101" s="3"/>
      <c r="J101" s="3"/>
    </row>
    <row r="102" spans="2:10" ht="15.75" x14ac:dyDescent="0.25">
      <c r="B102" s="265" t="s">
        <v>525</v>
      </c>
      <c r="C102" s="266" t="s">
        <v>526</v>
      </c>
      <c r="D102" s="262"/>
      <c r="E102" s="264"/>
      <c r="F102" s="3"/>
      <c r="G102" s="13" t="str">
        <f t="shared" si="1"/>
        <v/>
      </c>
      <c r="H102" s="3"/>
      <c r="I102" s="3"/>
      <c r="J102" s="3"/>
    </row>
    <row r="103" spans="2:10" ht="15.75" x14ac:dyDescent="0.25">
      <c r="B103" s="265" t="s">
        <v>527</v>
      </c>
      <c r="C103" s="266" t="s">
        <v>45</v>
      </c>
      <c r="D103" s="262"/>
      <c r="E103" s="264"/>
      <c r="F103" s="3"/>
      <c r="G103" s="13" t="str">
        <f t="shared" si="1"/>
        <v/>
      </c>
      <c r="H103" s="3"/>
      <c r="I103" s="3"/>
      <c r="J103" s="3"/>
    </row>
    <row r="104" spans="2:10" ht="15.75" x14ac:dyDescent="0.25">
      <c r="B104" s="273" t="s">
        <v>528</v>
      </c>
      <c r="C104" s="261" t="s">
        <v>47</v>
      </c>
      <c r="D104" s="262"/>
      <c r="E104" s="264"/>
      <c r="F104" s="3"/>
      <c r="G104" s="13" t="str">
        <f t="shared" si="1"/>
        <v/>
      </c>
      <c r="H104" s="3"/>
      <c r="I104" s="3"/>
      <c r="J104" s="3"/>
    </row>
    <row r="105" spans="2:10" ht="15.75" x14ac:dyDescent="0.25">
      <c r="B105" s="265" t="s">
        <v>529</v>
      </c>
      <c r="C105" s="266" t="s">
        <v>49</v>
      </c>
      <c r="D105" s="262"/>
      <c r="E105" s="264"/>
      <c r="F105" s="3"/>
      <c r="G105" s="13" t="str">
        <f t="shared" si="1"/>
        <v/>
      </c>
      <c r="H105" s="3"/>
      <c r="I105" s="3"/>
      <c r="J105" s="3"/>
    </row>
    <row r="106" spans="2:10" ht="15.75" x14ac:dyDescent="0.25">
      <c r="B106" s="272" t="s">
        <v>530</v>
      </c>
      <c r="C106" s="266" t="s">
        <v>51</v>
      </c>
      <c r="D106" s="262"/>
      <c r="E106" s="264"/>
      <c r="F106" s="3"/>
      <c r="G106" s="13" t="str">
        <f t="shared" si="1"/>
        <v/>
      </c>
      <c r="H106" s="3"/>
      <c r="I106" s="3"/>
      <c r="J106" s="3"/>
    </row>
    <row r="107" spans="2:10" ht="15.75" x14ac:dyDescent="0.25">
      <c r="B107" s="265" t="s">
        <v>531</v>
      </c>
      <c r="C107" s="266" t="s">
        <v>53</v>
      </c>
      <c r="D107" s="262"/>
      <c r="E107" s="264"/>
      <c r="F107" s="3"/>
      <c r="G107" s="13" t="str">
        <f t="shared" si="1"/>
        <v/>
      </c>
      <c r="H107" s="3"/>
      <c r="I107" s="3"/>
      <c r="J107" s="3"/>
    </row>
    <row r="108" spans="2:10" ht="15.75" x14ac:dyDescent="0.25">
      <c r="B108" s="267" t="s">
        <v>532</v>
      </c>
      <c r="C108" s="266" t="s">
        <v>55</v>
      </c>
      <c r="D108" s="262"/>
      <c r="E108" s="264"/>
      <c r="F108" s="3"/>
      <c r="G108" s="13" t="str">
        <f t="shared" si="1"/>
        <v/>
      </c>
      <c r="H108" s="3"/>
      <c r="I108" s="3"/>
      <c r="J108" s="3"/>
    </row>
    <row r="109" spans="2:10" ht="15.75" x14ac:dyDescent="0.25">
      <c r="B109" s="265" t="s">
        <v>533</v>
      </c>
      <c r="C109" s="266" t="s">
        <v>57</v>
      </c>
      <c r="D109" s="341"/>
      <c r="E109" s="288"/>
      <c r="F109" s="3"/>
      <c r="G109" s="13" t="str">
        <f t="shared" si="1"/>
        <v/>
      </c>
      <c r="H109" s="3"/>
      <c r="I109" s="3"/>
      <c r="J109" s="3"/>
    </row>
    <row r="110" spans="2:10" ht="15.75" x14ac:dyDescent="0.25">
      <c r="B110" s="267" t="s">
        <v>534</v>
      </c>
      <c r="C110" s="266" t="s">
        <v>59</v>
      </c>
      <c r="D110" s="341"/>
      <c r="E110" s="288"/>
      <c r="F110" s="3"/>
      <c r="G110" s="13" t="str">
        <f t="shared" si="1"/>
        <v/>
      </c>
      <c r="H110" s="3"/>
      <c r="I110" s="3"/>
      <c r="J110" s="3"/>
    </row>
    <row r="111" spans="2:10" ht="15.75" x14ac:dyDescent="0.25">
      <c r="B111" s="267" t="s">
        <v>535</v>
      </c>
      <c r="C111" s="266" t="s">
        <v>61</v>
      </c>
      <c r="D111" s="341"/>
      <c r="E111" s="288"/>
      <c r="F111" s="3"/>
      <c r="G111" s="13" t="str">
        <f t="shared" si="1"/>
        <v/>
      </c>
      <c r="H111" s="3"/>
      <c r="I111" s="3"/>
      <c r="J111" s="3"/>
    </row>
    <row r="112" spans="2:10" ht="15.75" x14ac:dyDescent="0.25">
      <c r="B112" s="265" t="s">
        <v>536</v>
      </c>
      <c r="C112" s="266" t="s">
        <v>537</v>
      </c>
      <c r="D112" s="262"/>
      <c r="E112" s="264"/>
      <c r="F112" s="3"/>
      <c r="G112" s="13" t="str">
        <f t="shared" si="1"/>
        <v/>
      </c>
      <c r="H112" s="3"/>
      <c r="I112" s="3"/>
      <c r="J112" s="3"/>
    </row>
    <row r="113" spans="2:10" ht="15.75" x14ac:dyDescent="0.25">
      <c r="B113" s="265" t="s">
        <v>538</v>
      </c>
      <c r="C113" s="266" t="s">
        <v>539</v>
      </c>
      <c r="D113" s="262"/>
      <c r="E113" s="264"/>
      <c r="F113" s="3"/>
      <c r="G113" s="13" t="str">
        <f t="shared" si="1"/>
        <v/>
      </c>
      <c r="H113" s="3"/>
      <c r="I113" s="3"/>
      <c r="J113" s="3"/>
    </row>
    <row r="114" spans="2:10" ht="15.75" x14ac:dyDescent="0.25">
      <c r="B114" s="267" t="s">
        <v>540</v>
      </c>
      <c r="C114" s="266" t="s">
        <v>541</v>
      </c>
      <c r="D114" s="262"/>
      <c r="E114" s="264"/>
      <c r="F114" s="3"/>
      <c r="G114" s="13" t="str">
        <f t="shared" si="1"/>
        <v/>
      </c>
      <c r="H114" s="3"/>
      <c r="I114" s="3"/>
      <c r="J114" s="3"/>
    </row>
    <row r="115" spans="2:10" ht="15.75" x14ac:dyDescent="0.25">
      <c r="B115" s="267" t="s">
        <v>542</v>
      </c>
      <c r="C115" s="266" t="s">
        <v>543</v>
      </c>
      <c r="D115" s="262"/>
      <c r="E115" s="264"/>
      <c r="F115" s="3"/>
      <c r="G115" s="13" t="str">
        <f t="shared" si="1"/>
        <v/>
      </c>
      <c r="H115" s="3"/>
      <c r="I115" s="3"/>
      <c r="J115" s="3"/>
    </row>
    <row r="116" spans="2:10" ht="15.75" x14ac:dyDescent="0.25">
      <c r="B116" s="265" t="s">
        <v>544</v>
      </c>
      <c r="C116" s="266" t="s">
        <v>545</v>
      </c>
      <c r="D116" s="262"/>
      <c r="E116" s="264"/>
      <c r="F116" s="3"/>
      <c r="G116" s="13" t="str">
        <f t="shared" si="1"/>
        <v/>
      </c>
      <c r="H116" s="3"/>
      <c r="I116" s="3"/>
      <c r="J116" s="3"/>
    </row>
    <row r="117" spans="2:10" ht="15.75" x14ac:dyDescent="0.25">
      <c r="B117" s="265" t="s">
        <v>546</v>
      </c>
      <c r="C117" s="266" t="s">
        <v>547</v>
      </c>
      <c r="D117" s="262"/>
      <c r="E117" s="264"/>
      <c r="F117" s="3"/>
      <c r="G117" s="13" t="str">
        <f t="shared" si="1"/>
        <v/>
      </c>
      <c r="H117" s="3"/>
      <c r="I117" s="3"/>
      <c r="J117" s="3"/>
    </row>
    <row r="118" spans="2:10" ht="15.75" x14ac:dyDescent="0.25">
      <c r="B118" s="267" t="s">
        <v>548</v>
      </c>
      <c r="C118" s="266" t="s">
        <v>549</v>
      </c>
      <c r="D118" s="262"/>
      <c r="E118" s="264"/>
      <c r="F118" s="3"/>
      <c r="G118" s="13" t="str">
        <f t="shared" si="1"/>
        <v/>
      </c>
      <c r="H118" s="3"/>
      <c r="I118" s="3"/>
      <c r="J118" s="3"/>
    </row>
    <row r="119" spans="2:10" ht="29.25" x14ac:dyDescent="0.25">
      <c r="B119" s="284" t="s">
        <v>550</v>
      </c>
      <c r="C119" s="266" t="s">
        <v>551</v>
      </c>
      <c r="D119" s="262"/>
      <c r="E119" s="264"/>
      <c r="F119" s="3"/>
      <c r="G119" s="13" t="str">
        <f t="shared" si="1"/>
        <v/>
      </c>
      <c r="H119" s="3"/>
      <c r="I119" s="3"/>
      <c r="J119" s="3"/>
    </row>
    <row r="120" spans="2:10" ht="15.75" x14ac:dyDescent="0.25">
      <c r="B120" s="267" t="s">
        <v>552</v>
      </c>
      <c r="C120" s="266" t="s">
        <v>553</v>
      </c>
      <c r="D120" s="262"/>
      <c r="E120" s="264"/>
      <c r="F120" s="3"/>
      <c r="G120" s="13" t="str">
        <f t="shared" si="1"/>
        <v/>
      </c>
      <c r="H120" s="3"/>
      <c r="I120" s="3"/>
      <c r="J120" s="3"/>
    </row>
    <row r="121" spans="2:10" ht="15.75" x14ac:dyDescent="0.25">
      <c r="B121" s="280" t="s">
        <v>554</v>
      </c>
      <c r="C121" s="266" t="s">
        <v>555</v>
      </c>
      <c r="D121" s="262"/>
      <c r="E121" s="264"/>
      <c r="F121" s="3"/>
      <c r="G121" s="13" t="str">
        <f t="shared" si="1"/>
        <v/>
      </c>
      <c r="H121" s="3"/>
      <c r="I121" s="3"/>
      <c r="J121" s="3"/>
    </row>
    <row r="122" spans="2:10" ht="30" customHeight="1" x14ac:dyDescent="0.25">
      <c r="B122" s="284" t="s">
        <v>556</v>
      </c>
      <c r="C122" s="266" t="s">
        <v>557</v>
      </c>
      <c r="D122" s="262"/>
      <c r="E122" s="264"/>
      <c r="F122" s="3"/>
      <c r="G122" s="13" t="str">
        <f t="shared" si="1"/>
        <v/>
      </c>
      <c r="H122" s="3"/>
      <c r="I122" s="3"/>
      <c r="J122" s="3"/>
    </row>
    <row r="123" spans="2:10" ht="15.75" x14ac:dyDescent="0.25">
      <c r="B123" s="272" t="s">
        <v>558</v>
      </c>
      <c r="C123" s="266" t="s">
        <v>559</v>
      </c>
      <c r="D123" s="262"/>
      <c r="E123" s="264"/>
      <c r="F123" s="3"/>
      <c r="G123" s="13" t="str">
        <f t="shared" si="1"/>
        <v/>
      </c>
      <c r="H123" s="3"/>
      <c r="I123" s="3"/>
      <c r="J123" s="3"/>
    </row>
    <row r="124" spans="2:10" ht="15.75" x14ac:dyDescent="0.25">
      <c r="B124" s="265" t="s">
        <v>560</v>
      </c>
      <c r="C124" s="266" t="s">
        <v>561</v>
      </c>
      <c r="D124" s="262"/>
      <c r="E124" s="264"/>
      <c r="F124" s="3"/>
      <c r="G124" s="13" t="str">
        <f t="shared" si="1"/>
        <v/>
      </c>
      <c r="H124" s="3"/>
      <c r="I124" s="3"/>
      <c r="J124" s="3"/>
    </row>
    <row r="125" spans="2:10" ht="15.75" x14ac:dyDescent="0.25">
      <c r="B125" s="265" t="s">
        <v>562</v>
      </c>
      <c r="C125" s="266" t="s">
        <v>563</v>
      </c>
      <c r="D125" s="262"/>
      <c r="E125" s="264"/>
      <c r="F125" s="3"/>
      <c r="G125" s="13" t="str">
        <f t="shared" si="1"/>
        <v/>
      </c>
      <c r="H125" s="3"/>
      <c r="I125" s="3"/>
      <c r="J125" s="3"/>
    </row>
    <row r="126" spans="2:10" ht="18" customHeight="1" x14ac:dyDescent="0.25">
      <c r="B126" s="260" t="s">
        <v>564</v>
      </c>
      <c r="C126" s="261" t="s">
        <v>565</v>
      </c>
      <c r="D126" s="262"/>
      <c r="E126" s="264"/>
      <c r="F126" s="3"/>
      <c r="G126" s="13" t="str">
        <f t="shared" si="1"/>
        <v/>
      </c>
      <c r="H126" s="3"/>
      <c r="I126" s="3"/>
      <c r="J126" s="3"/>
    </row>
    <row r="127" spans="2:10" ht="15.75" x14ac:dyDescent="0.25">
      <c r="B127" s="272" t="s">
        <v>566</v>
      </c>
      <c r="C127" s="266" t="s">
        <v>567</v>
      </c>
      <c r="D127" s="262"/>
      <c r="E127" s="264"/>
      <c r="F127" s="3"/>
      <c r="G127" s="13" t="str">
        <f t="shared" si="1"/>
        <v/>
      </c>
      <c r="H127" s="3"/>
      <c r="I127" s="3"/>
      <c r="J127" s="3"/>
    </row>
    <row r="128" spans="2:10" ht="15.75" x14ac:dyDescent="0.25">
      <c r="B128" s="272" t="s">
        <v>568</v>
      </c>
      <c r="C128" s="266" t="s">
        <v>569</v>
      </c>
      <c r="D128" s="262"/>
      <c r="E128" s="264"/>
      <c r="F128" s="3"/>
      <c r="G128" s="13" t="str">
        <f t="shared" si="1"/>
        <v/>
      </c>
      <c r="H128" s="3"/>
      <c r="I128" s="3"/>
      <c r="J128" s="3"/>
    </row>
    <row r="129" spans="2:10" ht="15.75" x14ac:dyDescent="0.25">
      <c r="B129" s="272" t="s">
        <v>570</v>
      </c>
      <c r="C129" s="266" t="s">
        <v>571</v>
      </c>
      <c r="D129" s="262"/>
      <c r="E129" s="264"/>
      <c r="F129" s="3"/>
      <c r="G129" s="13" t="str">
        <f t="shared" si="1"/>
        <v/>
      </c>
      <c r="H129" s="3"/>
      <c r="I129" s="3"/>
      <c r="J129" s="3"/>
    </row>
    <row r="130" spans="2:10" ht="15.75" x14ac:dyDescent="0.25">
      <c r="B130" s="272" t="s">
        <v>572</v>
      </c>
      <c r="C130" s="266" t="s">
        <v>573</v>
      </c>
      <c r="D130" s="262"/>
      <c r="E130" s="264"/>
      <c r="F130" s="3"/>
      <c r="G130" s="13" t="str">
        <f t="shared" si="1"/>
        <v/>
      </c>
      <c r="H130" s="3"/>
      <c r="I130" s="3"/>
      <c r="J130" s="3"/>
    </row>
    <row r="131" spans="2:10" ht="15.75" x14ac:dyDescent="0.25">
      <c r="B131" s="271" t="s">
        <v>574</v>
      </c>
      <c r="C131" s="266" t="s">
        <v>575</v>
      </c>
      <c r="D131" s="262"/>
      <c r="E131" s="264"/>
      <c r="F131" s="3"/>
      <c r="G131" s="13" t="str">
        <f t="shared" si="1"/>
        <v/>
      </c>
      <c r="H131" s="3"/>
      <c r="I131" s="3"/>
      <c r="J131" s="3"/>
    </row>
    <row r="132" spans="2:10" ht="15.75" x14ac:dyDescent="0.25">
      <c r="B132" s="272" t="s">
        <v>576</v>
      </c>
      <c r="C132" s="266" t="s">
        <v>577</v>
      </c>
      <c r="D132" s="262"/>
      <c r="E132" s="264"/>
      <c r="F132" s="3"/>
      <c r="G132" s="13" t="str">
        <f t="shared" si="1"/>
        <v/>
      </c>
      <c r="H132" s="3"/>
      <c r="I132" s="3"/>
      <c r="J132" s="3"/>
    </row>
    <row r="133" spans="2:10" ht="15.75" x14ac:dyDescent="0.25">
      <c r="B133" s="280" t="s">
        <v>578</v>
      </c>
      <c r="C133" s="266" t="s">
        <v>579</v>
      </c>
      <c r="D133" s="262"/>
      <c r="E133" s="264"/>
      <c r="F133" s="3"/>
      <c r="G133" s="13" t="str">
        <f t="shared" si="1"/>
        <v/>
      </c>
      <c r="H133" s="3"/>
      <c r="I133" s="3"/>
      <c r="J133" s="3"/>
    </row>
    <row r="134" spans="2:10" ht="15.75" x14ac:dyDescent="0.25">
      <c r="B134" s="280" t="s">
        <v>580</v>
      </c>
      <c r="C134" s="266" t="s">
        <v>581</v>
      </c>
      <c r="D134" s="262"/>
      <c r="E134" s="264"/>
      <c r="F134" s="3"/>
      <c r="G134" s="13" t="str">
        <f t="shared" si="1"/>
        <v/>
      </c>
      <c r="H134" s="3"/>
      <c r="I134" s="3"/>
      <c r="J134" s="3"/>
    </row>
    <row r="135" spans="2:10" ht="15.75" x14ac:dyDescent="0.25">
      <c r="B135" s="280" t="s">
        <v>582</v>
      </c>
      <c r="C135" s="266" t="s">
        <v>583</v>
      </c>
      <c r="D135" s="262"/>
      <c r="E135" s="264"/>
      <c r="F135" s="3"/>
      <c r="G135" s="13" t="str">
        <f t="shared" si="1"/>
        <v/>
      </c>
      <c r="H135" s="3"/>
      <c r="I135" s="3"/>
      <c r="J135" s="3"/>
    </row>
    <row r="136" spans="2:10" ht="15.75" x14ac:dyDescent="0.25">
      <c r="B136" s="265" t="s">
        <v>584</v>
      </c>
      <c r="C136" s="266" t="s">
        <v>585</v>
      </c>
      <c r="D136" s="262"/>
      <c r="E136" s="264"/>
      <c r="F136" s="3"/>
      <c r="G136" s="13" t="str">
        <f t="shared" si="1"/>
        <v/>
      </c>
      <c r="H136" s="3"/>
      <c r="I136" s="3"/>
      <c r="J136" s="3"/>
    </row>
    <row r="137" spans="2:10" ht="15.75" x14ac:dyDescent="0.25">
      <c r="B137" s="265" t="s">
        <v>586</v>
      </c>
      <c r="C137" s="266" t="s">
        <v>587</v>
      </c>
      <c r="D137" s="262"/>
      <c r="E137" s="264"/>
      <c r="F137" s="3"/>
      <c r="G137" s="13" t="str">
        <f t="shared" ref="G137:G200" si="2">IF(D137&lt;E137,"грешка","")</f>
        <v/>
      </c>
      <c r="H137" s="3"/>
      <c r="I137" s="3"/>
      <c r="J137" s="3"/>
    </row>
    <row r="138" spans="2:10" ht="15.75" x14ac:dyDescent="0.25">
      <c r="B138" s="272" t="s">
        <v>588</v>
      </c>
      <c r="C138" s="266" t="s">
        <v>589</v>
      </c>
      <c r="D138" s="262"/>
      <c r="E138" s="264"/>
      <c r="F138" s="3"/>
      <c r="G138" s="13" t="str">
        <f t="shared" si="2"/>
        <v/>
      </c>
      <c r="H138" s="3"/>
      <c r="I138" s="3"/>
      <c r="J138" s="3"/>
    </row>
    <row r="139" spans="2:10" ht="15.75" x14ac:dyDescent="0.25">
      <c r="B139" s="265" t="s">
        <v>590</v>
      </c>
      <c r="C139" s="266" t="s">
        <v>591</v>
      </c>
      <c r="D139" s="262"/>
      <c r="E139" s="264"/>
      <c r="F139" s="3"/>
      <c r="G139" s="13" t="str">
        <f t="shared" si="2"/>
        <v/>
      </c>
      <c r="H139" s="3"/>
      <c r="I139" s="3"/>
      <c r="J139" s="3"/>
    </row>
    <row r="140" spans="2:10" ht="15.75" x14ac:dyDescent="0.25">
      <c r="B140" s="265" t="s">
        <v>592</v>
      </c>
      <c r="C140" s="266" t="s">
        <v>593</v>
      </c>
      <c r="D140" s="262"/>
      <c r="E140" s="264"/>
      <c r="F140" s="3"/>
      <c r="G140" s="13" t="str">
        <f t="shared" si="2"/>
        <v/>
      </c>
      <c r="H140" s="3"/>
      <c r="I140" s="3"/>
      <c r="J140" s="3"/>
    </row>
    <row r="141" spans="2:10" ht="15.75" x14ac:dyDescent="0.25">
      <c r="B141" s="272" t="s">
        <v>594</v>
      </c>
      <c r="C141" s="266" t="s">
        <v>595</v>
      </c>
      <c r="D141" s="341"/>
      <c r="E141" s="288"/>
      <c r="F141" s="3"/>
      <c r="G141" s="13" t="str">
        <f t="shared" si="2"/>
        <v/>
      </c>
      <c r="H141" s="3"/>
      <c r="I141" s="3"/>
      <c r="J141" s="3"/>
    </row>
    <row r="142" spans="2:10" ht="15.75" x14ac:dyDescent="0.25">
      <c r="B142" s="272" t="s">
        <v>596</v>
      </c>
      <c r="C142" s="266" t="s">
        <v>597</v>
      </c>
      <c r="D142" s="262"/>
      <c r="E142" s="264"/>
      <c r="F142" s="3"/>
      <c r="G142" s="13" t="str">
        <f t="shared" si="2"/>
        <v/>
      </c>
      <c r="H142" s="3"/>
      <c r="I142" s="3"/>
      <c r="J142" s="3"/>
    </row>
    <row r="143" spans="2:10" ht="15.75" x14ac:dyDescent="0.25">
      <c r="B143" s="265" t="s">
        <v>598</v>
      </c>
      <c r="C143" s="266" t="s">
        <v>599</v>
      </c>
      <c r="D143" s="262"/>
      <c r="E143" s="264"/>
      <c r="F143" s="3"/>
      <c r="G143" s="13" t="str">
        <f t="shared" si="2"/>
        <v/>
      </c>
      <c r="H143" s="3"/>
      <c r="I143" s="3"/>
      <c r="J143" s="3"/>
    </row>
    <row r="144" spans="2:10" ht="15.75" x14ac:dyDescent="0.25">
      <c r="B144" s="273" t="s">
        <v>600</v>
      </c>
      <c r="C144" s="261" t="s">
        <v>601</v>
      </c>
      <c r="D144" s="262"/>
      <c r="E144" s="264"/>
      <c r="F144" s="3"/>
      <c r="G144" s="13" t="str">
        <f t="shared" si="2"/>
        <v/>
      </c>
      <c r="H144" s="3"/>
      <c r="I144" s="3"/>
      <c r="J144" s="3"/>
    </row>
    <row r="145" spans="2:10" ht="15.75" x14ac:dyDescent="0.25">
      <c r="B145" s="272" t="s">
        <v>602</v>
      </c>
      <c r="C145" s="266" t="s">
        <v>603</v>
      </c>
      <c r="D145" s="262"/>
      <c r="E145" s="264"/>
      <c r="F145" s="3"/>
      <c r="G145" s="13" t="str">
        <f t="shared" si="2"/>
        <v/>
      </c>
      <c r="H145" s="3"/>
      <c r="I145" s="3"/>
      <c r="J145" s="3"/>
    </row>
    <row r="146" spans="2:10" ht="15.75" x14ac:dyDescent="0.25">
      <c r="B146" s="265" t="s">
        <v>604</v>
      </c>
      <c r="C146" s="266" t="s">
        <v>605</v>
      </c>
      <c r="D146" s="262"/>
      <c r="E146" s="264"/>
      <c r="F146" s="3"/>
      <c r="G146" s="13" t="str">
        <f t="shared" si="2"/>
        <v/>
      </c>
      <c r="H146" s="3"/>
      <c r="I146" s="3"/>
      <c r="J146" s="3"/>
    </row>
    <row r="147" spans="2:10" ht="15.75" x14ac:dyDescent="0.25">
      <c r="B147" s="265" t="s">
        <v>606</v>
      </c>
      <c r="C147" s="266" t="s">
        <v>607</v>
      </c>
      <c r="D147" s="262"/>
      <c r="E147" s="264"/>
      <c r="F147" s="3"/>
      <c r="G147" s="13" t="str">
        <f t="shared" si="2"/>
        <v/>
      </c>
      <c r="H147" s="3"/>
      <c r="I147" s="3"/>
      <c r="J147" s="3"/>
    </row>
    <row r="148" spans="2:10" ht="15.75" x14ac:dyDescent="0.25">
      <c r="B148" s="265" t="s">
        <v>608</v>
      </c>
      <c r="C148" s="266" t="s">
        <v>609</v>
      </c>
      <c r="D148" s="262"/>
      <c r="E148" s="264"/>
      <c r="F148" s="3"/>
      <c r="G148" s="13" t="str">
        <f t="shared" si="2"/>
        <v/>
      </c>
      <c r="H148" s="3"/>
      <c r="I148" s="3"/>
      <c r="J148" s="3"/>
    </row>
    <row r="149" spans="2:10" ht="15.75" x14ac:dyDescent="0.25">
      <c r="B149" s="267" t="s">
        <v>610</v>
      </c>
      <c r="C149" s="266" t="s">
        <v>611</v>
      </c>
      <c r="D149" s="262"/>
      <c r="E149" s="264"/>
      <c r="F149" s="3"/>
      <c r="G149" s="13" t="str">
        <f t="shared" si="2"/>
        <v/>
      </c>
      <c r="H149" s="3"/>
      <c r="I149" s="3"/>
      <c r="J149" s="3"/>
    </row>
    <row r="150" spans="2:10" ht="15.75" x14ac:dyDescent="0.25">
      <c r="B150" s="265" t="s">
        <v>612</v>
      </c>
      <c r="C150" s="266" t="s">
        <v>613</v>
      </c>
      <c r="D150" s="262"/>
      <c r="E150" s="264"/>
      <c r="F150" s="3"/>
      <c r="G150" s="13" t="str">
        <f t="shared" si="2"/>
        <v/>
      </c>
      <c r="H150" s="3"/>
      <c r="I150" s="3"/>
      <c r="J150" s="3"/>
    </row>
    <row r="151" spans="2:10" ht="29.25" x14ac:dyDescent="0.25">
      <c r="B151" s="271" t="s">
        <v>614</v>
      </c>
      <c r="C151" s="266" t="s">
        <v>615</v>
      </c>
      <c r="D151" s="262"/>
      <c r="E151" s="264"/>
      <c r="F151" s="3"/>
      <c r="G151" s="13" t="str">
        <f t="shared" si="2"/>
        <v/>
      </c>
      <c r="H151" s="3"/>
      <c r="I151" s="3"/>
      <c r="J151" s="3"/>
    </row>
    <row r="152" spans="2:10" ht="15.75" x14ac:dyDescent="0.25">
      <c r="B152" s="265" t="s">
        <v>616</v>
      </c>
      <c r="C152" s="266" t="s">
        <v>617</v>
      </c>
      <c r="D152" s="262"/>
      <c r="E152" s="264"/>
      <c r="F152" s="3"/>
      <c r="G152" s="13" t="str">
        <f t="shared" si="2"/>
        <v/>
      </c>
      <c r="H152" s="3"/>
      <c r="I152" s="3"/>
      <c r="J152" s="3"/>
    </row>
    <row r="153" spans="2:10" ht="15.75" x14ac:dyDescent="0.25">
      <c r="B153" s="265" t="s">
        <v>618</v>
      </c>
      <c r="C153" s="266" t="s">
        <v>619</v>
      </c>
      <c r="D153" s="262"/>
      <c r="E153" s="264"/>
      <c r="F153" s="3"/>
      <c r="G153" s="13" t="str">
        <f t="shared" si="2"/>
        <v/>
      </c>
      <c r="H153" s="3"/>
      <c r="I153" s="3"/>
      <c r="J153" s="3"/>
    </row>
    <row r="154" spans="2:10" ht="15.75" x14ac:dyDescent="0.25">
      <c r="B154" s="265" t="s">
        <v>620</v>
      </c>
      <c r="C154" s="266" t="s">
        <v>621</v>
      </c>
      <c r="D154" s="262"/>
      <c r="E154" s="264"/>
      <c r="F154" s="3"/>
      <c r="G154" s="13" t="str">
        <f t="shared" si="2"/>
        <v/>
      </c>
      <c r="H154" s="3"/>
      <c r="I154" s="3"/>
      <c r="J154" s="3"/>
    </row>
    <row r="155" spans="2:10" ht="15.75" x14ac:dyDescent="0.25">
      <c r="B155" s="267" t="s">
        <v>622</v>
      </c>
      <c r="C155" s="266" t="s">
        <v>623</v>
      </c>
      <c r="D155" s="341"/>
      <c r="E155" s="288"/>
      <c r="F155" s="3"/>
      <c r="G155" s="13" t="str">
        <f t="shared" si="2"/>
        <v/>
      </c>
      <c r="H155" s="3"/>
      <c r="I155" s="3"/>
      <c r="J155" s="3"/>
    </row>
    <row r="156" spans="2:10" ht="15.75" x14ac:dyDescent="0.25">
      <c r="B156" s="267" t="s">
        <v>624</v>
      </c>
      <c r="C156" s="266" t="s">
        <v>625</v>
      </c>
      <c r="D156" s="341"/>
      <c r="E156" s="288"/>
      <c r="F156" s="3"/>
      <c r="G156" s="13" t="str">
        <f t="shared" si="2"/>
        <v/>
      </c>
      <c r="H156" s="3"/>
      <c r="I156" s="3"/>
      <c r="J156" s="3"/>
    </row>
    <row r="157" spans="2:10" ht="15.75" x14ac:dyDescent="0.25">
      <c r="B157" s="265" t="s">
        <v>626</v>
      </c>
      <c r="C157" s="266" t="s">
        <v>627</v>
      </c>
      <c r="D157" s="262"/>
      <c r="E157" s="264"/>
      <c r="F157" s="3"/>
      <c r="G157" s="13" t="str">
        <f t="shared" si="2"/>
        <v/>
      </c>
      <c r="H157" s="3"/>
      <c r="I157" s="3"/>
      <c r="J157" s="3"/>
    </row>
    <row r="158" spans="2:10" ht="15.75" x14ac:dyDescent="0.25">
      <c r="B158" s="273" t="s">
        <v>628</v>
      </c>
      <c r="C158" s="261" t="s">
        <v>629</v>
      </c>
      <c r="D158" s="262"/>
      <c r="E158" s="264"/>
      <c r="F158" s="3"/>
      <c r="G158" s="13" t="str">
        <f t="shared" si="2"/>
        <v/>
      </c>
      <c r="H158" s="3"/>
      <c r="I158" s="3"/>
      <c r="J158" s="3"/>
    </row>
    <row r="159" spans="2:10" ht="15.75" x14ac:dyDescent="0.25">
      <c r="B159" s="272" t="s">
        <v>630</v>
      </c>
      <c r="C159" s="266" t="s">
        <v>631</v>
      </c>
      <c r="D159" s="262"/>
      <c r="E159" s="264"/>
      <c r="F159" s="3"/>
      <c r="G159" s="13" t="str">
        <f t="shared" si="2"/>
        <v/>
      </c>
      <c r="H159" s="3"/>
      <c r="I159" s="3"/>
      <c r="J159" s="3"/>
    </row>
    <row r="160" spans="2:10" ht="15.75" x14ac:dyDescent="0.25">
      <c r="B160" s="265" t="s">
        <v>632</v>
      </c>
      <c r="C160" s="266" t="s">
        <v>633</v>
      </c>
      <c r="D160" s="262"/>
      <c r="E160" s="264"/>
      <c r="F160" s="3"/>
      <c r="G160" s="13" t="str">
        <f t="shared" si="2"/>
        <v/>
      </c>
      <c r="H160" s="3"/>
      <c r="I160" s="3"/>
      <c r="J160" s="3"/>
    </row>
    <row r="161" spans="2:10" ht="15.75" x14ac:dyDescent="0.25">
      <c r="B161" s="267" t="s">
        <v>634</v>
      </c>
      <c r="C161" s="266" t="s">
        <v>635</v>
      </c>
      <c r="D161" s="262"/>
      <c r="E161" s="264"/>
      <c r="F161" s="3"/>
      <c r="G161" s="13" t="str">
        <f t="shared" si="2"/>
        <v/>
      </c>
      <c r="H161" s="3"/>
      <c r="I161" s="3"/>
      <c r="J161" s="3"/>
    </row>
    <row r="162" spans="2:10" ht="15.75" x14ac:dyDescent="0.25">
      <c r="B162" s="265" t="s">
        <v>636</v>
      </c>
      <c r="C162" s="266" t="s">
        <v>637</v>
      </c>
      <c r="D162" s="262"/>
      <c r="E162" s="264"/>
      <c r="F162" s="3"/>
      <c r="G162" s="13" t="str">
        <f t="shared" si="2"/>
        <v/>
      </c>
      <c r="H162" s="3"/>
      <c r="I162" s="3"/>
      <c r="J162" s="3"/>
    </row>
    <row r="163" spans="2:10" ht="15.75" x14ac:dyDescent="0.25">
      <c r="B163" s="265" t="s">
        <v>638</v>
      </c>
      <c r="C163" s="266" t="s">
        <v>639</v>
      </c>
      <c r="D163" s="262"/>
      <c r="E163" s="264"/>
      <c r="F163" s="3"/>
      <c r="G163" s="13" t="str">
        <f t="shared" si="2"/>
        <v/>
      </c>
      <c r="H163" s="3"/>
      <c r="I163" s="3"/>
      <c r="J163" s="3"/>
    </row>
    <row r="164" spans="2:10" ht="15.75" x14ac:dyDescent="0.25">
      <c r="B164" s="267" t="s">
        <v>640</v>
      </c>
      <c r="C164" s="266" t="s">
        <v>641</v>
      </c>
      <c r="D164" s="262"/>
      <c r="E164" s="264"/>
      <c r="F164" s="3"/>
      <c r="G164" s="13" t="str">
        <f t="shared" si="2"/>
        <v/>
      </c>
      <c r="H164" s="3"/>
      <c r="I164" s="3"/>
      <c r="J164" s="3"/>
    </row>
    <row r="165" spans="2:10" ht="28.5" customHeight="1" x14ac:dyDescent="0.25">
      <c r="B165" s="270" t="s">
        <v>642</v>
      </c>
      <c r="C165" s="261" t="s">
        <v>643</v>
      </c>
      <c r="D165" s="262"/>
      <c r="E165" s="264"/>
      <c r="F165" s="3"/>
      <c r="G165" s="13" t="str">
        <f t="shared" si="2"/>
        <v/>
      </c>
      <c r="H165" s="3"/>
      <c r="I165" s="3"/>
      <c r="J165" s="3"/>
    </row>
    <row r="166" spans="2:10" ht="15.75" x14ac:dyDescent="0.25">
      <c r="B166" s="265" t="s">
        <v>644</v>
      </c>
      <c r="C166" s="266" t="s">
        <v>645</v>
      </c>
      <c r="D166" s="262"/>
      <c r="E166" s="264"/>
      <c r="F166" s="3"/>
      <c r="G166" s="13" t="str">
        <f t="shared" si="2"/>
        <v/>
      </c>
      <c r="H166" s="3"/>
      <c r="I166" s="3"/>
      <c r="J166" s="3"/>
    </row>
    <row r="167" spans="2:10" ht="15.75" x14ac:dyDescent="0.25">
      <c r="B167" s="267" t="s">
        <v>646</v>
      </c>
      <c r="C167" s="266" t="s">
        <v>647</v>
      </c>
      <c r="D167" s="262"/>
      <c r="E167" s="264"/>
      <c r="F167" s="3"/>
      <c r="G167" s="13" t="str">
        <f t="shared" si="2"/>
        <v/>
      </c>
      <c r="H167" s="3"/>
      <c r="I167" s="3"/>
      <c r="J167" s="3"/>
    </row>
    <row r="168" spans="2:10" ht="15.75" x14ac:dyDescent="0.25">
      <c r="B168" s="265" t="s">
        <v>648</v>
      </c>
      <c r="C168" s="266" t="s">
        <v>649</v>
      </c>
      <c r="D168" s="262"/>
      <c r="E168" s="264"/>
      <c r="F168" s="3"/>
      <c r="G168" s="13" t="str">
        <f t="shared" si="2"/>
        <v/>
      </c>
      <c r="H168" s="3"/>
      <c r="I168" s="3"/>
      <c r="J168" s="3"/>
    </row>
    <row r="169" spans="2:10" ht="15.75" x14ac:dyDescent="0.25">
      <c r="B169" s="267" t="s">
        <v>650</v>
      </c>
      <c r="C169" s="266" t="s">
        <v>651</v>
      </c>
      <c r="D169" s="341"/>
      <c r="E169" s="288"/>
      <c r="F169" s="3"/>
      <c r="G169" s="13" t="str">
        <f t="shared" si="2"/>
        <v/>
      </c>
      <c r="H169" s="3"/>
      <c r="I169" s="3"/>
      <c r="J169" s="3"/>
    </row>
    <row r="170" spans="2:10" ht="15.75" x14ac:dyDescent="0.25">
      <c r="B170" s="267" t="s">
        <v>652</v>
      </c>
      <c r="C170" s="266" t="s">
        <v>653</v>
      </c>
      <c r="D170" s="281"/>
      <c r="E170" s="282"/>
      <c r="F170" s="3"/>
      <c r="G170" s="13" t="str">
        <f t="shared" si="2"/>
        <v/>
      </c>
      <c r="H170" s="3"/>
      <c r="I170" s="3"/>
      <c r="J170" s="3"/>
    </row>
    <row r="171" spans="2:10" ht="15.75" x14ac:dyDescent="0.25">
      <c r="B171" s="265" t="s">
        <v>654</v>
      </c>
      <c r="C171" s="266" t="s">
        <v>655</v>
      </c>
      <c r="D171" s="262"/>
      <c r="E171" s="264"/>
      <c r="F171" s="3"/>
      <c r="G171" s="13" t="str">
        <f t="shared" si="2"/>
        <v/>
      </c>
      <c r="H171" s="3"/>
      <c r="I171" s="3"/>
      <c r="J171" s="3"/>
    </row>
    <row r="172" spans="2:10" ht="15.75" x14ac:dyDescent="0.25">
      <c r="B172" s="280" t="s">
        <v>656</v>
      </c>
      <c r="C172" s="266" t="s">
        <v>657</v>
      </c>
      <c r="D172" s="341"/>
      <c r="E172" s="288"/>
      <c r="F172" s="3"/>
      <c r="G172" s="13" t="str">
        <f t="shared" si="2"/>
        <v/>
      </c>
      <c r="H172" s="3"/>
      <c r="I172" s="3"/>
      <c r="J172" s="3"/>
    </row>
    <row r="173" spans="2:10" ht="15.75" x14ac:dyDescent="0.25">
      <c r="B173" s="280" t="s">
        <v>658</v>
      </c>
      <c r="C173" s="266" t="s">
        <v>659</v>
      </c>
      <c r="D173" s="341"/>
      <c r="E173" s="288"/>
      <c r="F173" s="3"/>
      <c r="G173" s="13" t="str">
        <f t="shared" si="2"/>
        <v/>
      </c>
      <c r="H173" s="3"/>
      <c r="I173" s="3"/>
      <c r="J173" s="3"/>
    </row>
    <row r="174" spans="2:10" ht="15.75" x14ac:dyDescent="0.25">
      <c r="B174" s="272" t="s">
        <v>660</v>
      </c>
      <c r="C174" s="266" t="s">
        <v>661</v>
      </c>
      <c r="D174" s="262"/>
      <c r="E174" s="264"/>
      <c r="F174" s="3"/>
      <c r="G174" s="13" t="str">
        <f t="shared" si="2"/>
        <v/>
      </c>
      <c r="H174" s="3"/>
      <c r="I174" s="3"/>
      <c r="J174" s="3"/>
    </row>
    <row r="175" spans="2:10" ht="15.75" x14ac:dyDescent="0.25">
      <c r="B175" s="265" t="s">
        <v>662</v>
      </c>
      <c r="C175" s="266" t="s">
        <v>663</v>
      </c>
      <c r="D175" s="262"/>
      <c r="E175" s="264"/>
      <c r="F175" s="3"/>
      <c r="G175" s="13" t="str">
        <f t="shared" si="2"/>
        <v/>
      </c>
      <c r="H175" s="3"/>
      <c r="I175" s="3"/>
      <c r="J175" s="3"/>
    </row>
    <row r="176" spans="2:10" ht="15.75" x14ac:dyDescent="0.25">
      <c r="B176" s="267" t="s">
        <v>664</v>
      </c>
      <c r="C176" s="266" t="s">
        <v>665</v>
      </c>
      <c r="D176" s="262"/>
      <c r="E176" s="264"/>
      <c r="F176" s="3"/>
      <c r="G176" s="13" t="str">
        <f t="shared" si="2"/>
        <v/>
      </c>
      <c r="H176" s="3"/>
      <c r="I176" s="3"/>
      <c r="J176" s="3"/>
    </row>
    <row r="177" spans="2:10" ht="15.75" x14ac:dyDescent="0.25">
      <c r="B177" s="265" t="s">
        <v>666</v>
      </c>
      <c r="C177" s="266" t="s">
        <v>667</v>
      </c>
      <c r="D177" s="262"/>
      <c r="E177" s="264"/>
      <c r="F177" s="3"/>
      <c r="G177" s="13" t="str">
        <f t="shared" si="2"/>
        <v/>
      </c>
      <c r="H177" s="3"/>
      <c r="I177" s="3"/>
      <c r="J177" s="3"/>
    </row>
    <row r="178" spans="2:10" ht="15.75" x14ac:dyDescent="0.25">
      <c r="B178" s="272" t="s">
        <v>668</v>
      </c>
      <c r="C178" s="266" t="s">
        <v>669</v>
      </c>
      <c r="D178" s="341"/>
      <c r="E178" s="288"/>
      <c r="F178" s="3"/>
      <c r="G178" s="13" t="str">
        <f t="shared" si="2"/>
        <v/>
      </c>
      <c r="H178" s="3"/>
      <c r="I178" s="3"/>
      <c r="J178" s="3"/>
    </row>
    <row r="179" spans="2:10" ht="15.75" x14ac:dyDescent="0.25">
      <c r="B179" s="265" t="s">
        <v>670</v>
      </c>
      <c r="C179" s="266" t="s">
        <v>671</v>
      </c>
      <c r="D179" s="262"/>
      <c r="E179" s="264"/>
      <c r="F179" s="3"/>
      <c r="G179" s="13" t="str">
        <f t="shared" si="2"/>
        <v/>
      </c>
      <c r="H179" s="3"/>
      <c r="I179" s="3"/>
      <c r="J179" s="3"/>
    </row>
    <row r="180" spans="2:10" ht="15.75" x14ac:dyDescent="0.25">
      <c r="B180" s="267" t="s">
        <v>672</v>
      </c>
      <c r="C180" s="266" t="s">
        <v>673</v>
      </c>
      <c r="D180" s="262"/>
      <c r="E180" s="264"/>
      <c r="F180" s="3"/>
      <c r="G180" s="13" t="str">
        <f t="shared" si="2"/>
        <v/>
      </c>
      <c r="H180" s="3"/>
      <c r="I180" s="3"/>
      <c r="J180" s="3"/>
    </row>
    <row r="181" spans="2:10" ht="15.75" x14ac:dyDescent="0.25">
      <c r="B181" s="267" t="s">
        <v>674</v>
      </c>
      <c r="C181" s="266" t="s">
        <v>675</v>
      </c>
      <c r="D181" s="341"/>
      <c r="E181" s="288"/>
      <c r="F181" s="3"/>
      <c r="G181" s="13" t="str">
        <f t="shared" si="2"/>
        <v/>
      </c>
      <c r="H181" s="3"/>
      <c r="I181" s="3"/>
      <c r="J181" s="3"/>
    </row>
    <row r="182" spans="2:10" ht="15.75" x14ac:dyDescent="0.25">
      <c r="B182" s="265" t="s">
        <v>676</v>
      </c>
      <c r="C182" s="266" t="s">
        <v>677</v>
      </c>
      <c r="D182" s="281"/>
      <c r="E182" s="282"/>
      <c r="F182" s="3"/>
      <c r="G182" s="13" t="str">
        <f t="shared" si="2"/>
        <v/>
      </c>
      <c r="H182" s="3"/>
      <c r="I182" s="3"/>
      <c r="J182" s="3"/>
    </row>
    <row r="183" spans="2:10" ht="15.75" x14ac:dyDescent="0.25">
      <c r="B183" s="273" t="s">
        <v>678</v>
      </c>
      <c r="C183" s="261" t="s">
        <v>679</v>
      </c>
      <c r="D183" s="262"/>
      <c r="E183" s="264"/>
      <c r="F183" s="3"/>
      <c r="G183" s="13" t="str">
        <f t="shared" si="2"/>
        <v/>
      </c>
      <c r="H183" s="3"/>
      <c r="I183" s="3"/>
      <c r="J183" s="3"/>
    </row>
    <row r="184" spans="2:10" ht="15.75" x14ac:dyDescent="0.25">
      <c r="B184" s="265" t="s">
        <v>680</v>
      </c>
      <c r="C184" s="266" t="s">
        <v>681</v>
      </c>
      <c r="D184" s="262"/>
      <c r="E184" s="264"/>
      <c r="F184" s="3"/>
      <c r="G184" s="13" t="str">
        <f t="shared" si="2"/>
        <v/>
      </c>
      <c r="H184" s="3"/>
      <c r="I184" s="3"/>
      <c r="J184" s="3"/>
    </row>
    <row r="185" spans="2:10" ht="15.75" x14ac:dyDescent="0.25">
      <c r="B185" s="267" t="s">
        <v>682</v>
      </c>
      <c r="C185" s="266" t="s">
        <v>683</v>
      </c>
      <c r="D185" s="262"/>
      <c r="E185" s="264"/>
      <c r="F185" s="3"/>
      <c r="G185" s="13" t="str">
        <f t="shared" si="2"/>
        <v/>
      </c>
      <c r="H185" s="3"/>
      <c r="I185" s="3"/>
      <c r="J185" s="3"/>
    </row>
    <row r="186" spans="2:10" ht="15.75" x14ac:dyDescent="0.25">
      <c r="B186" s="285" t="s">
        <v>684</v>
      </c>
      <c r="C186" s="266" t="s">
        <v>685</v>
      </c>
      <c r="D186" s="262"/>
      <c r="E186" s="264"/>
      <c r="F186" s="3"/>
      <c r="G186" s="13" t="str">
        <f t="shared" si="2"/>
        <v/>
      </c>
      <c r="H186" s="3"/>
      <c r="I186" s="3"/>
      <c r="J186" s="3"/>
    </row>
    <row r="187" spans="2:10" ht="15.75" x14ac:dyDescent="0.25">
      <c r="B187" s="280" t="s">
        <v>686</v>
      </c>
      <c r="C187" s="266" t="s">
        <v>687</v>
      </c>
      <c r="D187" s="262"/>
      <c r="E187" s="264"/>
      <c r="F187" s="3"/>
      <c r="G187" s="13" t="str">
        <f t="shared" si="2"/>
        <v/>
      </c>
      <c r="H187" s="3"/>
      <c r="I187" s="3"/>
      <c r="J187" s="3"/>
    </row>
    <row r="188" spans="2:10" ht="15.75" x14ac:dyDescent="0.25">
      <c r="B188" s="285" t="s">
        <v>688</v>
      </c>
      <c r="C188" s="266" t="s">
        <v>689</v>
      </c>
      <c r="D188" s="262"/>
      <c r="E188" s="264"/>
      <c r="F188" s="3"/>
      <c r="G188" s="13" t="str">
        <f t="shared" si="2"/>
        <v/>
      </c>
      <c r="H188" s="3"/>
      <c r="I188" s="3"/>
      <c r="J188" s="3"/>
    </row>
    <row r="189" spans="2:10" ht="20.25" customHeight="1" x14ac:dyDescent="0.25">
      <c r="B189" s="286" t="s">
        <v>690</v>
      </c>
      <c r="C189" s="266" t="s">
        <v>691</v>
      </c>
      <c r="D189" s="262"/>
      <c r="E189" s="264"/>
      <c r="F189" s="3"/>
      <c r="G189" s="13" t="str">
        <f t="shared" si="2"/>
        <v/>
      </c>
      <c r="H189" s="3"/>
      <c r="I189" s="3"/>
      <c r="J189" s="3"/>
    </row>
    <row r="190" spans="2:10" ht="15.75" x14ac:dyDescent="0.25">
      <c r="B190" s="287" t="s">
        <v>692</v>
      </c>
      <c r="C190" s="266" t="s">
        <v>693</v>
      </c>
      <c r="D190" s="262"/>
      <c r="E190" s="264"/>
      <c r="F190" s="3"/>
      <c r="G190" s="13" t="str">
        <f t="shared" si="2"/>
        <v/>
      </c>
      <c r="H190" s="3"/>
      <c r="I190" s="3"/>
      <c r="J190" s="3"/>
    </row>
    <row r="191" spans="2:10" ht="18" customHeight="1" x14ac:dyDescent="0.25">
      <c r="B191" s="285" t="s">
        <v>694</v>
      </c>
      <c r="C191" s="266" t="s">
        <v>695</v>
      </c>
      <c r="D191" s="262"/>
      <c r="E191" s="264"/>
      <c r="F191" s="3"/>
      <c r="G191" s="13" t="str">
        <f t="shared" si="2"/>
        <v/>
      </c>
      <c r="H191" s="3"/>
      <c r="I191" s="3"/>
      <c r="J191" s="3"/>
    </row>
    <row r="192" spans="2:10" ht="15.75" x14ac:dyDescent="0.25">
      <c r="B192" s="267" t="s">
        <v>696</v>
      </c>
      <c r="C192" s="266" t="s">
        <v>697</v>
      </c>
      <c r="D192" s="262"/>
      <c r="E192" s="264"/>
      <c r="F192" s="3"/>
      <c r="G192" s="13" t="str">
        <f t="shared" si="2"/>
        <v/>
      </c>
      <c r="H192" s="3"/>
      <c r="I192" s="3"/>
      <c r="J192" s="3"/>
    </row>
    <row r="193" spans="2:10" ht="19.5" customHeight="1" x14ac:dyDescent="0.25">
      <c r="B193" s="267" t="s">
        <v>698</v>
      </c>
      <c r="C193" s="266" t="s">
        <v>699</v>
      </c>
      <c r="D193" s="262"/>
      <c r="E193" s="264"/>
      <c r="F193" s="3"/>
      <c r="G193" s="13" t="str">
        <f t="shared" si="2"/>
        <v/>
      </c>
      <c r="H193" s="3"/>
      <c r="I193" s="3"/>
      <c r="J193" s="3"/>
    </row>
    <row r="194" spans="2:10" ht="15.75" x14ac:dyDescent="0.25">
      <c r="B194" s="267" t="s">
        <v>700</v>
      </c>
      <c r="C194" s="266" t="s">
        <v>701</v>
      </c>
      <c r="D194" s="262"/>
      <c r="E194" s="264"/>
      <c r="F194" s="3"/>
      <c r="G194" s="13" t="str">
        <f t="shared" si="2"/>
        <v/>
      </c>
      <c r="H194" s="3"/>
      <c r="I194" s="3"/>
      <c r="J194" s="3"/>
    </row>
    <row r="195" spans="2:10" ht="15.75" x14ac:dyDescent="0.25">
      <c r="B195" s="267" t="s">
        <v>702</v>
      </c>
      <c r="C195" s="266" t="s">
        <v>703</v>
      </c>
      <c r="D195" s="262"/>
      <c r="E195" s="264"/>
      <c r="F195" s="3"/>
      <c r="G195" s="13" t="str">
        <f t="shared" si="2"/>
        <v/>
      </c>
      <c r="H195" s="3"/>
      <c r="I195" s="3"/>
      <c r="J195" s="3"/>
    </row>
    <row r="196" spans="2:10" ht="15.75" x14ac:dyDescent="0.25">
      <c r="B196" s="267" t="s">
        <v>704</v>
      </c>
      <c r="C196" s="266" t="s">
        <v>705</v>
      </c>
      <c r="D196" s="262"/>
      <c r="E196" s="264"/>
      <c r="F196" s="3"/>
      <c r="G196" s="13" t="str">
        <f t="shared" si="2"/>
        <v/>
      </c>
      <c r="H196" s="3"/>
      <c r="I196" s="3"/>
      <c r="J196" s="3"/>
    </row>
    <row r="197" spans="2:10" ht="15.75" x14ac:dyDescent="0.25">
      <c r="B197" s="265" t="s">
        <v>706</v>
      </c>
      <c r="C197" s="266" t="s">
        <v>707</v>
      </c>
      <c r="D197" s="341"/>
      <c r="E197" s="288"/>
      <c r="F197" s="3"/>
      <c r="G197" s="13" t="str">
        <f t="shared" si="2"/>
        <v/>
      </c>
      <c r="H197" s="3"/>
      <c r="I197" s="3"/>
      <c r="J197" s="3"/>
    </row>
    <row r="198" spans="2:10" ht="15.75" x14ac:dyDescent="0.25">
      <c r="B198" s="265" t="s">
        <v>708</v>
      </c>
      <c r="C198" s="266" t="s">
        <v>709</v>
      </c>
      <c r="D198" s="262"/>
      <c r="E198" s="264"/>
      <c r="F198" s="3"/>
      <c r="G198" s="13" t="str">
        <f t="shared" si="2"/>
        <v/>
      </c>
      <c r="H198" s="3"/>
      <c r="I198" s="3"/>
      <c r="J198" s="3"/>
    </row>
    <row r="199" spans="2:10" ht="15.75" x14ac:dyDescent="0.25">
      <c r="B199" s="265" t="s">
        <v>710</v>
      </c>
      <c r="C199" s="266" t="s">
        <v>711</v>
      </c>
      <c r="D199" s="262"/>
      <c r="E199" s="264"/>
      <c r="F199" s="3"/>
      <c r="G199" s="13" t="str">
        <f t="shared" si="2"/>
        <v/>
      </c>
      <c r="H199" s="3"/>
      <c r="I199" s="3"/>
      <c r="J199" s="3"/>
    </row>
    <row r="200" spans="2:10" ht="15.75" x14ac:dyDescent="0.25">
      <c r="B200" s="265" t="s">
        <v>712</v>
      </c>
      <c r="C200" s="266" t="s">
        <v>713</v>
      </c>
      <c r="D200" s="262"/>
      <c r="E200" s="264"/>
      <c r="F200" s="3"/>
      <c r="G200" s="13" t="str">
        <f t="shared" si="2"/>
        <v/>
      </c>
      <c r="H200" s="3"/>
      <c r="I200" s="3"/>
      <c r="J200" s="3"/>
    </row>
    <row r="201" spans="2:10" ht="15.75" x14ac:dyDescent="0.25">
      <c r="B201" s="272" t="s">
        <v>714</v>
      </c>
      <c r="C201" s="266" t="s">
        <v>715</v>
      </c>
      <c r="D201" s="262"/>
      <c r="E201" s="264"/>
      <c r="F201" s="3"/>
      <c r="G201" s="13" t="str">
        <f t="shared" ref="G201:G259" si="3">IF(D201&lt;E201,"грешка","")</f>
        <v/>
      </c>
      <c r="H201" s="3"/>
      <c r="I201" s="3"/>
      <c r="J201" s="3"/>
    </row>
    <row r="202" spans="2:10" ht="15.75" x14ac:dyDescent="0.25">
      <c r="B202" s="272" t="s">
        <v>716</v>
      </c>
      <c r="C202" s="266" t="s">
        <v>717</v>
      </c>
      <c r="D202" s="341"/>
      <c r="E202" s="288"/>
      <c r="F202" s="3"/>
      <c r="G202" s="13" t="str">
        <f t="shared" si="3"/>
        <v/>
      </c>
      <c r="H202" s="3"/>
      <c r="I202" s="3"/>
      <c r="J202" s="3"/>
    </row>
    <row r="203" spans="2:10" ht="15.75" x14ac:dyDescent="0.25">
      <c r="B203" s="272" t="s">
        <v>718</v>
      </c>
      <c r="C203" s="266" t="s">
        <v>719</v>
      </c>
      <c r="D203" s="262"/>
      <c r="E203" s="264"/>
      <c r="F203" s="3"/>
      <c r="G203" s="13" t="str">
        <f t="shared" si="3"/>
        <v/>
      </c>
      <c r="H203" s="3"/>
      <c r="I203" s="3"/>
      <c r="J203" s="3"/>
    </row>
    <row r="204" spans="2:10" ht="15.75" x14ac:dyDescent="0.25">
      <c r="B204" s="273" t="s">
        <v>720</v>
      </c>
      <c r="C204" s="261" t="s">
        <v>721</v>
      </c>
      <c r="D204" s="262"/>
      <c r="E204" s="264"/>
      <c r="F204" s="3"/>
      <c r="G204" s="13" t="str">
        <f t="shared" si="3"/>
        <v/>
      </c>
      <c r="H204" s="3"/>
      <c r="I204" s="3"/>
      <c r="J204" s="3"/>
    </row>
    <row r="205" spans="2:10" ht="15.75" x14ac:dyDescent="0.25">
      <c r="B205" s="265" t="s">
        <v>722</v>
      </c>
      <c r="C205" s="266" t="s">
        <v>723</v>
      </c>
      <c r="D205" s="262"/>
      <c r="E205" s="264"/>
      <c r="F205" s="3"/>
      <c r="G205" s="13" t="str">
        <f t="shared" si="3"/>
        <v/>
      </c>
      <c r="H205" s="3"/>
      <c r="I205" s="3"/>
      <c r="J205" s="3"/>
    </row>
    <row r="206" spans="2:10" ht="29.25" x14ac:dyDescent="0.25">
      <c r="B206" s="284" t="s">
        <v>724</v>
      </c>
      <c r="C206" s="266" t="s">
        <v>725</v>
      </c>
      <c r="D206" s="262"/>
      <c r="E206" s="288"/>
      <c r="F206" s="3"/>
      <c r="G206" s="13" t="str">
        <f t="shared" si="3"/>
        <v/>
      </c>
      <c r="H206" s="3"/>
      <c r="I206" s="3"/>
      <c r="J206" s="3"/>
    </row>
    <row r="207" spans="2:10" ht="30" customHeight="1" x14ac:dyDescent="0.25">
      <c r="B207" s="271" t="s">
        <v>726</v>
      </c>
      <c r="C207" s="266" t="s">
        <v>727</v>
      </c>
      <c r="D207" s="262"/>
      <c r="E207" s="288"/>
      <c r="F207" s="3"/>
      <c r="G207" s="13" t="str">
        <f t="shared" si="3"/>
        <v/>
      </c>
      <c r="H207" s="3"/>
      <c r="I207" s="3"/>
      <c r="J207" s="3"/>
    </row>
    <row r="208" spans="2:10" ht="15.75" x14ac:dyDescent="0.25">
      <c r="B208" s="267" t="s">
        <v>728</v>
      </c>
      <c r="C208" s="266" t="s">
        <v>729</v>
      </c>
      <c r="D208" s="262"/>
      <c r="E208" s="288"/>
      <c r="F208" s="3"/>
      <c r="G208" s="13" t="str">
        <f t="shared" si="3"/>
        <v/>
      </c>
      <c r="H208" s="3"/>
      <c r="I208" s="3"/>
      <c r="J208" s="3"/>
    </row>
    <row r="209" spans="2:10" ht="29.25" x14ac:dyDescent="0.25">
      <c r="B209" s="271" t="s">
        <v>730</v>
      </c>
      <c r="C209" s="266" t="s">
        <v>731</v>
      </c>
      <c r="D209" s="262"/>
      <c r="E209" s="288"/>
      <c r="F209" s="3"/>
      <c r="G209" s="13" t="str">
        <f t="shared" si="3"/>
        <v/>
      </c>
      <c r="H209" s="3"/>
      <c r="I209" s="3"/>
      <c r="J209" s="3"/>
    </row>
    <row r="210" spans="2:10" ht="15.75" x14ac:dyDescent="0.25">
      <c r="B210" s="280" t="s">
        <v>732</v>
      </c>
      <c r="C210" s="266" t="s">
        <v>733</v>
      </c>
      <c r="D210" s="262"/>
      <c r="E210" s="288"/>
      <c r="F210" s="3"/>
      <c r="G210" s="13" t="str">
        <f t="shared" si="3"/>
        <v/>
      </c>
      <c r="H210" s="3"/>
      <c r="I210" s="3"/>
      <c r="J210" s="3"/>
    </row>
    <row r="211" spans="2:10" ht="42" customHeight="1" x14ac:dyDescent="0.25">
      <c r="B211" s="271" t="s">
        <v>734</v>
      </c>
      <c r="C211" s="266" t="s">
        <v>735</v>
      </c>
      <c r="D211" s="262"/>
      <c r="E211" s="288"/>
      <c r="F211" s="3"/>
      <c r="G211" s="13" t="str">
        <f t="shared" si="3"/>
        <v/>
      </c>
      <c r="H211" s="3"/>
      <c r="I211" s="3"/>
      <c r="J211" s="3"/>
    </row>
    <row r="212" spans="2:10" ht="31.5" customHeight="1" x14ac:dyDescent="0.25">
      <c r="B212" s="284" t="s">
        <v>736</v>
      </c>
      <c r="C212" s="266" t="s">
        <v>737</v>
      </c>
      <c r="D212" s="262"/>
      <c r="E212" s="288"/>
      <c r="F212" s="3"/>
      <c r="G212" s="13" t="str">
        <f t="shared" si="3"/>
        <v/>
      </c>
      <c r="H212" s="3"/>
      <c r="I212" s="3"/>
      <c r="J212" s="3"/>
    </row>
    <row r="213" spans="2:10" ht="29.25" x14ac:dyDescent="0.25">
      <c r="B213" s="271" t="s">
        <v>738</v>
      </c>
      <c r="C213" s="266" t="s">
        <v>739</v>
      </c>
      <c r="D213" s="262"/>
      <c r="E213" s="288"/>
      <c r="F213" s="3"/>
      <c r="G213" s="13" t="str">
        <f t="shared" si="3"/>
        <v/>
      </c>
      <c r="H213" s="3"/>
      <c r="I213" s="3"/>
      <c r="J213" s="3"/>
    </row>
    <row r="214" spans="2:10" ht="30" x14ac:dyDescent="0.25">
      <c r="B214" s="270" t="s">
        <v>740</v>
      </c>
      <c r="C214" s="261" t="s">
        <v>741</v>
      </c>
      <c r="D214" s="281"/>
      <c r="E214" s="282"/>
      <c r="F214" s="3"/>
      <c r="G214" s="13" t="str">
        <f t="shared" si="3"/>
        <v/>
      </c>
      <c r="H214" s="3"/>
      <c r="I214" s="3"/>
      <c r="J214" s="3"/>
    </row>
    <row r="215" spans="2:10" ht="43.5" customHeight="1" x14ac:dyDescent="0.25">
      <c r="B215" s="271" t="s">
        <v>742</v>
      </c>
      <c r="C215" s="266" t="s">
        <v>743</v>
      </c>
      <c r="D215" s="281"/>
      <c r="E215" s="282"/>
      <c r="F215" s="3"/>
      <c r="G215" s="13" t="str">
        <f t="shared" si="3"/>
        <v/>
      </c>
      <c r="H215" s="3"/>
      <c r="I215" s="3"/>
      <c r="J215" s="3"/>
    </row>
    <row r="216" spans="2:10" ht="40.5" customHeight="1" x14ac:dyDescent="0.25">
      <c r="B216" s="271" t="s">
        <v>744</v>
      </c>
      <c r="C216" s="266" t="s">
        <v>745</v>
      </c>
      <c r="D216" s="281"/>
      <c r="E216" s="282"/>
      <c r="F216" s="3"/>
      <c r="G216" s="13" t="str">
        <f t="shared" si="3"/>
        <v/>
      </c>
      <c r="H216" s="3"/>
      <c r="I216" s="3"/>
      <c r="J216" s="3"/>
    </row>
    <row r="217" spans="2:10" ht="15.75" x14ac:dyDescent="0.25">
      <c r="B217" s="265" t="s">
        <v>746</v>
      </c>
      <c r="C217" s="266" t="s">
        <v>747</v>
      </c>
      <c r="D217" s="281"/>
      <c r="E217" s="282"/>
      <c r="F217" s="3"/>
      <c r="G217" s="13" t="str">
        <f t="shared" si="3"/>
        <v/>
      </c>
      <c r="H217" s="3"/>
      <c r="I217" s="3"/>
      <c r="J217" s="3"/>
    </row>
    <row r="218" spans="2:10" ht="29.25" x14ac:dyDescent="0.25">
      <c r="B218" s="271" t="s">
        <v>748</v>
      </c>
      <c r="C218" s="266" t="s">
        <v>749</v>
      </c>
      <c r="D218" s="281"/>
      <c r="E218" s="282"/>
      <c r="F218" s="3"/>
      <c r="G218" s="13" t="str">
        <f t="shared" si="3"/>
        <v/>
      </c>
      <c r="H218" s="3"/>
      <c r="I218" s="3"/>
      <c r="J218" s="3"/>
    </row>
    <row r="219" spans="2:10" ht="29.25" x14ac:dyDescent="0.25">
      <c r="B219" s="271" t="s">
        <v>750</v>
      </c>
      <c r="C219" s="266" t="s">
        <v>751</v>
      </c>
      <c r="D219" s="281"/>
      <c r="E219" s="282"/>
      <c r="F219" s="3"/>
      <c r="G219" s="13" t="str">
        <f t="shared" si="3"/>
        <v/>
      </c>
      <c r="H219" s="3"/>
      <c r="I219" s="3"/>
      <c r="J219" s="3"/>
    </row>
    <row r="220" spans="2:10" ht="15.75" x14ac:dyDescent="0.25">
      <c r="B220" s="267" t="s">
        <v>752</v>
      </c>
      <c r="C220" s="266" t="s">
        <v>753</v>
      </c>
      <c r="D220" s="281"/>
      <c r="E220" s="282"/>
      <c r="F220" s="3"/>
      <c r="G220" s="13" t="str">
        <f t="shared" si="3"/>
        <v/>
      </c>
      <c r="H220" s="3"/>
      <c r="I220" s="3"/>
      <c r="J220" s="3"/>
    </row>
    <row r="221" spans="2:10" ht="29.25" x14ac:dyDescent="0.25">
      <c r="B221" s="271" t="s">
        <v>754</v>
      </c>
      <c r="C221" s="266" t="s">
        <v>755</v>
      </c>
      <c r="D221" s="281"/>
      <c r="E221" s="282"/>
      <c r="F221" s="3"/>
      <c r="G221" s="13" t="str">
        <f t="shared" si="3"/>
        <v/>
      </c>
      <c r="H221" s="3"/>
      <c r="I221" s="3"/>
      <c r="J221" s="3"/>
    </row>
    <row r="222" spans="2:10" ht="15.75" x14ac:dyDescent="0.25">
      <c r="B222" s="272" t="s">
        <v>756</v>
      </c>
      <c r="C222" s="266" t="s">
        <v>757</v>
      </c>
      <c r="D222" s="281"/>
      <c r="E222" s="282"/>
      <c r="F222" s="3"/>
      <c r="G222" s="13" t="str">
        <f t="shared" si="3"/>
        <v/>
      </c>
      <c r="H222" s="3"/>
      <c r="I222" s="3"/>
      <c r="J222" s="3"/>
    </row>
    <row r="223" spans="2:10" ht="15.75" x14ac:dyDescent="0.25">
      <c r="B223" s="272" t="s">
        <v>758</v>
      </c>
      <c r="C223" s="266" t="s">
        <v>759</v>
      </c>
      <c r="D223" s="281"/>
      <c r="E223" s="282"/>
      <c r="F223" s="3"/>
      <c r="G223" s="13" t="str">
        <f t="shared" si="3"/>
        <v/>
      </c>
      <c r="H223" s="3"/>
      <c r="I223" s="3"/>
      <c r="J223" s="3"/>
    </row>
    <row r="224" spans="2:10" ht="29.25" customHeight="1" x14ac:dyDescent="0.25">
      <c r="B224" s="270" t="s">
        <v>760</v>
      </c>
      <c r="C224" s="261" t="s">
        <v>761</v>
      </c>
      <c r="D224" s="262"/>
      <c r="E224" s="264"/>
      <c r="F224" s="3"/>
      <c r="G224" s="13" t="str">
        <f t="shared" si="3"/>
        <v/>
      </c>
      <c r="H224" s="3"/>
      <c r="I224" s="3"/>
      <c r="J224" s="3"/>
    </row>
    <row r="225" spans="2:10" ht="15.75" x14ac:dyDescent="0.25">
      <c r="B225" s="272" t="s">
        <v>762</v>
      </c>
      <c r="C225" s="266" t="s">
        <v>763</v>
      </c>
      <c r="D225" s="262"/>
      <c r="E225" s="264"/>
      <c r="F225" s="3"/>
      <c r="G225" s="13" t="str">
        <f t="shared" si="3"/>
        <v/>
      </c>
      <c r="H225" s="3"/>
      <c r="I225" s="3"/>
      <c r="J225" s="3"/>
    </row>
    <row r="226" spans="2:10" ht="25.5" customHeight="1" x14ac:dyDescent="0.25">
      <c r="B226" s="265" t="s">
        <v>764</v>
      </c>
      <c r="C226" s="266" t="s">
        <v>765</v>
      </c>
      <c r="D226" s="281"/>
      <c r="E226" s="282"/>
      <c r="F226" s="3"/>
      <c r="G226" s="13" t="str">
        <f t="shared" si="3"/>
        <v/>
      </c>
      <c r="H226" s="3"/>
      <c r="I226" s="3"/>
      <c r="J226" s="3"/>
    </row>
    <row r="227" spans="2:10" ht="26.25" customHeight="1" x14ac:dyDescent="0.25">
      <c r="B227" s="271" t="s">
        <v>766</v>
      </c>
      <c r="C227" s="266" t="s">
        <v>767</v>
      </c>
      <c r="D227" s="262"/>
      <c r="E227" s="264"/>
      <c r="F227" s="3"/>
      <c r="G227" s="13" t="str">
        <f t="shared" si="3"/>
        <v/>
      </c>
      <c r="H227" s="3"/>
      <c r="I227" s="3"/>
      <c r="J227" s="3"/>
    </row>
    <row r="228" spans="2:10" ht="29.25" x14ac:dyDescent="0.25">
      <c r="B228" s="265" t="s">
        <v>768</v>
      </c>
      <c r="C228" s="266" t="s">
        <v>769</v>
      </c>
      <c r="D228" s="281"/>
      <c r="E228" s="282"/>
      <c r="F228" s="3"/>
      <c r="G228" s="13" t="str">
        <f t="shared" si="3"/>
        <v/>
      </c>
      <c r="H228" s="3"/>
      <c r="I228" s="3"/>
      <c r="J228" s="3"/>
    </row>
    <row r="229" spans="2:10" ht="15.75" x14ac:dyDescent="0.25">
      <c r="B229" s="272" t="s">
        <v>770</v>
      </c>
      <c r="C229" s="266" t="s">
        <v>771</v>
      </c>
      <c r="D229" s="281"/>
      <c r="E229" s="282"/>
      <c r="F229" s="3"/>
      <c r="G229" s="13" t="str">
        <f t="shared" si="3"/>
        <v/>
      </c>
      <c r="H229" s="3"/>
      <c r="I229" s="3"/>
      <c r="J229" s="3"/>
    </row>
    <row r="230" spans="2:10" ht="15.75" x14ac:dyDescent="0.25">
      <c r="B230" s="265" t="s">
        <v>772</v>
      </c>
      <c r="C230" s="266" t="s">
        <v>773</v>
      </c>
      <c r="D230" s="281"/>
      <c r="E230" s="282"/>
      <c r="F230" s="3"/>
      <c r="G230" s="13" t="str">
        <f t="shared" si="3"/>
        <v/>
      </c>
      <c r="H230" s="3"/>
      <c r="I230" s="3"/>
      <c r="J230" s="3"/>
    </row>
    <row r="231" spans="2:10" ht="29.25" x14ac:dyDescent="0.25">
      <c r="B231" s="271" t="s">
        <v>774</v>
      </c>
      <c r="C231" s="266" t="s">
        <v>775</v>
      </c>
      <c r="D231" s="262"/>
      <c r="E231" s="264"/>
      <c r="F231" s="3"/>
      <c r="G231" s="13" t="str">
        <f t="shared" si="3"/>
        <v/>
      </c>
      <c r="H231" s="3"/>
      <c r="I231" s="3"/>
      <c r="J231" s="3"/>
    </row>
    <row r="232" spans="2:10" ht="15.75" x14ac:dyDescent="0.25">
      <c r="B232" s="267" t="s">
        <v>776</v>
      </c>
      <c r="C232" s="266" t="s">
        <v>777</v>
      </c>
      <c r="D232" s="262"/>
      <c r="E232" s="264"/>
      <c r="F232" s="3"/>
      <c r="G232" s="13" t="str">
        <f t="shared" si="3"/>
        <v/>
      </c>
      <c r="H232" s="3"/>
      <c r="I232" s="3"/>
      <c r="J232" s="3"/>
    </row>
    <row r="233" spans="2:10" ht="15.75" x14ac:dyDescent="0.25">
      <c r="B233" s="267" t="s">
        <v>778</v>
      </c>
      <c r="C233" s="266" t="s">
        <v>779</v>
      </c>
      <c r="D233" s="262"/>
      <c r="E233" s="264"/>
      <c r="F233" s="3"/>
      <c r="G233" s="13" t="str">
        <f t="shared" si="3"/>
        <v/>
      </c>
      <c r="H233" s="3"/>
      <c r="I233" s="3"/>
      <c r="J233" s="3"/>
    </row>
    <row r="234" spans="2:10" ht="15.75" x14ac:dyDescent="0.25">
      <c r="B234" s="265" t="s">
        <v>780</v>
      </c>
      <c r="C234" s="266" t="s">
        <v>781</v>
      </c>
      <c r="D234" s="281"/>
      <c r="E234" s="282"/>
      <c r="F234" s="3"/>
      <c r="G234" s="13" t="str">
        <f t="shared" si="3"/>
        <v/>
      </c>
      <c r="H234" s="3"/>
      <c r="I234" s="3"/>
      <c r="J234" s="3"/>
    </row>
    <row r="235" spans="2:10" ht="41.25" customHeight="1" x14ac:dyDescent="0.25">
      <c r="B235" s="270" t="s">
        <v>782</v>
      </c>
      <c r="C235" s="261" t="s">
        <v>783</v>
      </c>
      <c r="D235" s="262"/>
      <c r="E235" s="264"/>
      <c r="F235" s="3"/>
      <c r="G235" s="13" t="str">
        <f t="shared" si="3"/>
        <v/>
      </c>
      <c r="H235" s="3"/>
      <c r="I235" s="3"/>
      <c r="J235" s="3"/>
    </row>
    <row r="236" spans="2:10" ht="15.75" x14ac:dyDescent="0.25">
      <c r="B236" s="265" t="s">
        <v>784</v>
      </c>
      <c r="C236" s="266" t="s">
        <v>785</v>
      </c>
      <c r="D236" s="262"/>
      <c r="E236" s="264"/>
      <c r="F236" s="3"/>
      <c r="G236" s="13" t="str">
        <f t="shared" si="3"/>
        <v/>
      </c>
      <c r="H236" s="3"/>
      <c r="I236" s="3"/>
      <c r="J236" s="3"/>
    </row>
    <row r="237" spans="2:10" ht="15.75" x14ac:dyDescent="0.25">
      <c r="B237" s="265" t="s">
        <v>786</v>
      </c>
      <c r="C237" s="266" t="s">
        <v>787</v>
      </c>
      <c r="D237" s="262"/>
      <c r="E237" s="264"/>
      <c r="F237" s="3"/>
      <c r="G237" s="13" t="str">
        <f t="shared" si="3"/>
        <v/>
      </c>
      <c r="H237" s="3"/>
      <c r="I237" s="3"/>
      <c r="J237" s="3"/>
    </row>
    <row r="238" spans="2:10" ht="15.75" x14ac:dyDescent="0.25">
      <c r="B238" s="265" t="s">
        <v>788</v>
      </c>
      <c r="C238" s="266" t="s">
        <v>789</v>
      </c>
      <c r="D238" s="262"/>
      <c r="E238" s="264"/>
      <c r="F238" s="3"/>
      <c r="G238" s="13" t="str">
        <f t="shared" si="3"/>
        <v/>
      </c>
      <c r="H238" s="3"/>
      <c r="I238" s="3"/>
      <c r="J238" s="3"/>
    </row>
    <row r="239" spans="2:10" ht="15.75" x14ac:dyDescent="0.25">
      <c r="B239" s="265" t="s">
        <v>790</v>
      </c>
      <c r="C239" s="266" t="s">
        <v>791</v>
      </c>
      <c r="D239" s="262"/>
      <c r="E239" s="264"/>
      <c r="F239" s="3"/>
      <c r="G239" s="13" t="str">
        <f t="shared" si="3"/>
        <v/>
      </c>
      <c r="H239" s="3"/>
      <c r="I239" s="3"/>
      <c r="J239" s="3"/>
    </row>
    <row r="240" spans="2:10" ht="42" customHeight="1" x14ac:dyDescent="0.25">
      <c r="B240" s="271" t="s">
        <v>792</v>
      </c>
      <c r="C240" s="266" t="s">
        <v>793</v>
      </c>
      <c r="D240" s="262"/>
      <c r="E240" s="264"/>
      <c r="F240" s="3"/>
      <c r="G240" s="13" t="str">
        <f t="shared" si="3"/>
        <v/>
      </c>
      <c r="H240" s="3"/>
      <c r="I240" s="3"/>
      <c r="J240" s="3"/>
    </row>
    <row r="241" spans="2:10" ht="34.5" customHeight="1" x14ac:dyDescent="0.25">
      <c r="B241" s="270" t="s">
        <v>794</v>
      </c>
      <c r="C241" s="261" t="s">
        <v>795</v>
      </c>
      <c r="D241" s="262"/>
      <c r="E241" s="264"/>
      <c r="F241" s="3"/>
      <c r="G241" s="13" t="str">
        <f t="shared" si="3"/>
        <v/>
      </c>
      <c r="H241" s="3"/>
      <c r="I241" s="3"/>
      <c r="J241" s="3"/>
    </row>
    <row r="242" spans="2:10" ht="15.75" x14ac:dyDescent="0.25">
      <c r="B242" s="265" t="s">
        <v>796</v>
      </c>
      <c r="C242" s="266" t="s">
        <v>797</v>
      </c>
      <c r="D242" s="262"/>
      <c r="E242" s="264"/>
      <c r="F242" s="3"/>
      <c r="G242" s="13" t="str">
        <f t="shared" si="3"/>
        <v/>
      </c>
      <c r="H242" s="3"/>
      <c r="I242" s="3"/>
      <c r="J242" s="3"/>
    </row>
    <row r="243" spans="2:10" ht="15.75" x14ac:dyDescent="0.25">
      <c r="B243" s="267" t="s">
        <v>798</v>
      </c>
      <c r="C243" s="266" t="s">
        <v>799</v>
      </c>
      <c r="D243" s="262"/>
      <c r="E243" s="264"/>
      <c r="F243" s="3"/>
      <c r="G243" s="13" t="str">
        <f t="shared" si="3"/>
        <v/>
      </c>
      <c r="H243" s="3"/>
      <c r="I243" s="3"/>
      <c r="J243" s="3"/>
    </row>
    <row r="244" spans="2:10" ht="15.75" x14ac:dyDescent="0.25">
      <c r="B244" s="285" t="s">
        <v>800</v>
      </c>
      <c r="C244" s="266" t="s">
        <v>801</v>
      </c>
      <c r="D244" s="262"/>
      <c r="E244" s="264"/>
      <c r="F244" s="3"/>
      <c r="G244" s="13" t="str">
        <f t="shared" si="3"/>
        <v/>
      </c>
      <c r="H244" s="3"/>
      <c r="I244" s="3"/>
      <c r="J244" s="3"/>
    </row>
    <row r="245" spans="2:10" ht="29.25" x14ac:dyDescent="0.25">
      <c r="B245" s="271" t="s">
        <v>802</v>
      </c>
      <c r="C245" s="266" t="s">
        <v>803</v>
      </c>
      <c r="D245" s="262"/>
      <c r="E245" s="264"/>
      <c r="F245" s="3"/>
      <c r="G245" s="13" t="str">
        <f t="shared" si="3"/>
        <v/>
      </c>
      <c r="H245" s="3"/>
      <c r="I245" s="3"/>
      <c r="J245" s="3"/>
    </row>
    <row r="246" spans="2:10" ht="15.75" x14ac:dyDescent="0.25">
      <c r="B246" s="267" t="s">
        <v>804</v>
      </c>
      <c r="C246" s="266" t="s">
        <v>805</v>
      </c>
      <c r="D246" s="262"/>
      <c r="E246" s="264"/>
      <c r="F246" s="3"/>
      <c r="G246" s="13" t="str">
        <f t="shared" si="3"/>
        <v/>
      </c>
      <c r="H246" s="3"/>
      <c r="I246" s="3"/>
      <c r="J246" s="3"/>
    </row>
    <row r="247" spans="2:10" ht="15.75" x14ac:dyDescent="0.25">
      <c r="B247" s="272" t="s">
        <v>806</v>
      </c>
      <c r="C247" s="266" t="s">
        <v>807</v>
      </c>
      <c r="D247" s="262"/>
      <c r="E247" s="264"/>
      <c r="F247" s="3"/>
      <c r="G247" s="13" t="str">
        <f t="shared" si="3"/>
        <v/>
      </c>
      <c r="H247" s="3"/>
      <c r="I247" s="3"/>
      <c r="J247" s="3"/>
    </row>
    <row r="248" spans="2:10" ht="15.75" x14ac:dyDescent="0.25">
      <c r="B248" s="267" t="s">
        <v>808</v>
      </c>
      <c r="C248" s="266" t="s">
        <v>809</v>
      </c>
      <c r="D248" s="262"/>
      <c r="E248" s="264"/>
      <c r="F248" s="3"/>
      <c r="G248" s="13" t="str">
        <f t="shared" si="3"/>
        <v/>
      </c>
      <c r="H248" s="3"/>
      <c r="I248" s="3"/>
      <c r="J248" s="3"/>
    </row>
    <row r="249" spans="2:10" ht="15.75" x14ac:dyDescent="0.25">
      <c r="B249" s="272" t="s">
        <v>810</v>
      </c>
      <c r="C249" s="266" t="s">
        <v>811</v>
      </c>
      <c r="D249" s="262"/>
      <c r="E249" s="264"/>
      <c r="F249" s="3"/>
      <c r="G249" s="13" t="str">
        <f t="shared" si="3"/>
        <v/>
      </c>
      <c r="H249" s="3"/>
      <c r="I249" s="3"/>
      <c r="J249" s="3"/>
    </row>
    <row r="250" spans="2:10" ht="15.75" x14ac:dyDescent="0.25">
      <c r="B250" s="267" t="s">
        <v>812</v>
      </c>
      <c r="C250" s="266" t="s">
        <v>813</v>
      </c>
      <c r="D250" s="262"/>
      <c r="E250" s="264"/>
      <c r="F250" s="3"/>
      <c r="G250" s="13" t="str">
        <f t="shared" si="3"/>
        <v/>
      </c>
      <c r="H250" s="3"/>
      <c r="I250" s="3"/>
      <c r="J250" s="3"/>
    </row>
    <row r="251" spans="2:10" ht="15.75" x14ac:dyDescent="0.25">
      <c r="B251" s="272" t="s">
        <v>814</v>
      </c>
      <c r="C251" s="266" t="s">
        <v>815</v>
      </c>
      <c r="D251" s="262"/>
      <c r="E251" s="264"/>
      <c r="F251" s="3"/>
      <c r="G251" s="13" t="str">
        <f t="shared" si="3"/>
        <v/>
      </c>
      <c r="H251" s="3"/>
      <c r="I251" s="3"/>
      <c r="J251" s="3"/>
    </row>
    <row r="252" spans="2:10" ht="29.25" x14ac:dyDescent="0.25">
      <c r="B252" s="271" t="s">
        <v>816</v>
      </c>
      <c r="C252" s="266" t="s">
        <v>817</v>
      </c>
      <c r="D252" s="262"/>
      <c r="E252" s="264"/>
      <c r="F252" s="3"/>
      <c r="G252" s="13" t="str">
        <f t="shared" si="3"/>
        <v/>
      </c>
      <c r="H252" s="3"/>
      <c r="I252" s="3"/>
      <c r="J252" s="3"/>
    </row>
    <row r="253" spans="2:10" ht="15.75" x14ac:dyDescent="0.25">
      <c r="B253" s="265" t="s">
        <v>818</v>
      </c>
      <c r="C253" s="266" t="s">
        <v>819</v>
      </c>
      <c r="D253" s="262"/>
      <c r="E253" s="264"/>
      <c r="F253" s="3"/>
      <c r="G253" s="13" t="str">
        <f t="shared" si="3"/>
        <v/>
      </c>
      <c r="H253" s="3"/>
      <c r="I253" s="3"/>
      <c r="J253" s="3"/>
    </row>
    <row r="254" spans="2:10" ht="15.75" x14ac:dyDescent="0.25">
      <c r="B254" s="265" t="s">
        <v>820</v>
      </c>
      <c r="C254" s="266" t="s">
        <v>821</v>
      </c>
      <c r="D254" s="262"/>
      <c r="E254" s="264"/>
      <c r="F254" s="3"/>
      <c r="G254" s="13" t="str">
        <f t="shared" si="3"/>
        <v/>
      </c>
      <c r="H254" s="3"/>
      <c r="I254" s="3"/>
      <c r="J254" s="3"/>
    </row>
    <row r="255" spans="2:10" ht="19.5" customHeight="1" x14ac:dyDescent="0.25">
      <c r="B255" s="265" t="s">
        <v>822</v>
      </c>
      <c r="C255" s="266" t="s">
        <v>823</v>
      </c>
      <c r="D255" s="262"/>
      <c r="E255" s="264"/>
      <c r="F255" s="3"/>
      <c r="G255" s="13" t="str">
        <f t="shared" si="3"/>
        <v/>
      </c>
      <c r="H255" s="3"/>
      <c r="I255" s="3"/>
      <c r="J255" s="3"/>
    </row>
    <row r="256" spans="2:10" ht="15.75" x14ac:dyDescent="0.25">
      <c r="B256" s="280" t="s">
        <v>824</v>
      </c>
      <c r="C256" s="266" t="s">
        <v>825</v>
      </c>
      <c r="D256" s="262"/>
      <c r="E256" s="264"/>
      <c r="F256" s="3"/>
      <c r="G256" s="13" t="str">
        <f t="shared" si="3"/>
        <v/>
      </c>
      <c r="H256" s="3"/>
      <c r="I256" s="3"/>
      <c r="J256" s="3"/>
    </row>
    <row r="257" spans="2:10" ht="31.5" customHeight="1" x14ac:dyDescent="0.25">
      <c r="B257" s="284" t="s">
        <v>826</v>
      </c>
      <c r="C257" s="266" t="s">
        <v>827</v>
      </c>
      <c r="D257" s="262"/>
      <c r="E257" s="264"/>
      <c r="F257" s="3"/>
      <c r="G257" s="13" t="str">
        <f t="shared" si="3"/>
        <v/>
      </c>
      <c r="H257" s="3"/>
      <c r="I257" s="3"/>
      <c r="J257" s="3"/>
    </row>
    <row r="258" spans="2:10" ht="15.75" x14ac:dyDescent="0.25">
      <c r="B258" s="265" t="s">
        <v>828</v>
      </c>
      <c r="C258" s="266" t="s">
        <v>829</v>
      </c>
      <c r="D258" s="262"/>
      <c r="E258" s="264"/>
      <c r="F258" s="3"/>
      <c r="G258" s="13" t="str">
        <f t="shared" si="3"/>
        <v/>
      </c>
      <c r="H258" s="3"/>
      <c r="I258" s="3"/>
      <c r="J258" s="3"/>
    </row>
    <row r="259" spans="2:10" ht="16.5" thickBot="1" x14ac:dyDescent="0.3">
      <c r="B259" s="289" t="s">
        <v>830</v>
      </c>
      <c r="C259" s="290" t="s">
        <v>831</v>
      </c>
      <c r="D259" s="291"/>
      <c r="E259" s="293"/>
      <c r="F259" s="3"/>
      <c r="G259" s="13" t="str">
        <f t="shared" si="3"/>
        <v/>
      </c>
      <c r="H259" s="3"/>
      <c r="I259" s="3"/>
      <c r="J259" s="3"/>
    </row>
    <row r="260" spans="2:10" ht="15.75" x14ac:dyDescent="0.25">
      <c r="B260" s="294" t="s">
        <v>832</v>
      </c>
      <c r="C260" s="295" t="s">
        <v>833</v>
      </c>
      <c r="D260" s="262"/>
      <c r="E260" s="264"/>
      <c r="F260" s="3"/>
      <c r="G260" s="13"/>
      <c r="H260" s="3"/>
      <c r="I260" s="3"/>
      <c r="J260" s="3"/>
    </row>
    <row r="261" spans="2:10" ht="29.25" x14ac:dyDescent="0.25">
      <c r="B261" s="298" t="s">
        <v>834</v>
      </c>
      <c r="C261" s="299" t="s">
        <v>835</v>
      </c>
      <c r="D261" s="262"/>
      <c r="E261" s="264"/>
      <c r="F261" s="3"/>
      <c r="G261" s="13"/>
      <c r="H261" s="3"/>
      <c r="I261" s="3"/>
      <c r="J261" s="3"/>
    </row>
    <row r="262" spans="2:10" ht="15.75" x14ac:dyDescent="0.25">
      <c r="B262" s="300" t="s">
        <v>836</v>
      </c>
      <c r="C262" s="299" t="s">
        <v>837</v>
      </c>
      <c r="D262" s="262"/>
      <c r="E262" s="264"/>
      <c r="F262" s="3"/>
      <c r="G262" s="13"/>
      <c r="H262" s="3"/>
      <c r="I262" s="3"/>
      <c r="J262" s="3"/>
    </row>
    <row r="263" spans="2:10" ht="15.75" x14ac:dyDescent="0.25">
      <c r="B263" s="301" t="s">
        <v>838</v>
      </c>
      <c r="C263" s="299" t="s">
        <v>839</v>
      </c>
      <c r="D263" s="262"/>
      <c r="E263" s="264"/>
      <c r="F263" s="3"/>
      <c r="G263" s="13"/>
      <c r="H263" s="3"/>
      <c r="I263" s="3"/>
      <c r="J263" s="3"/>
    </row>
    <row r="264" spans="2:10" ht="16.5" thickBot="1" x14ac:dyDescent="0.3">
      <c r="B264" s="302" t="s">
        <v>840</v>
      </c>
      <c r="C264" s="303" t="s">
        <v>841</v>
      </c>
      <c r="D264" s="291"/>
      <c r="E264" s="293"/>
      <c r="F264" s="3"/>
      <c r="G264" s="3"/>
      <c r="H264" s="3"/>
      <c r="I264" s="3"/>
      <c r="J264" s="3"/>
    </row>
    <row r="265" spans="2:10" ht="15.75" x14ac:dyDescent="0.25">
      <c r="B265" s="249"/>
      <c r="C265" s="193"/>
      <c r="D265" s="3"/>
      <c r="E265" s="3"/>
      <c r="F265" s="3"/>
      <c r="G265" s="3"/>
      <c r="H265" s="3"/>
      <c r="I265" s="3"/>
      <c r="J265" s="3"/>
    </row>
    <row r="266" spans="2:10" ht="15.75" x14ac:dyDescent="0.25">
      <c r="B266" s="306" t="s">
        <v>89</v>
      </c>
      <c r="C266" s="3"/>
      <c r="D266" s="3"/>
      <c r="E266" s="3"/>
      <c r="F266" s="3"/>
      <c r="G266" s="3"/>
      <c r="H266" s="3"/>
      <c r="I266" s="3"/>
      <c r="J266" s="3"/>
    </row>
    <row r="267" spans="2:10" ht="57.75" x14ac:dyDescent="0.25">
      <c r="B267" s="129" t="s">
        <v>951</v>
      </c>
      <c r="C267" s="12"/>
      <c r="D267" s="13" t="str">
        <f>IF(D8=D9+D18+D21+D29+D42+D64+D80+D94+D104+D126+D144+D158+D165+D183+D204+D214+D224+D235+D241,"","грешка")</f>
        <v/>
      </c>
      <c r="E267" s="13" t="str">
        <f>IF(E8=E9+E18+E21+E29+E42+E64+E80+E94+E104+E126+E144+E158+E165+E183+E204+E214+E224+E235+E241,"","грешка")</f>
        <v/>
      </c>
      <c r="F267" s="13"/>
      <c r="G267" s="3"/>
      <c r="H267" s="3"/>
      <c r="I267" s="3"/>
      <c r="J267" s="3"/>
    </row>
    <row r="268" spans="2:10" ht="15.75" x14ac:dyDescent="0.25">
      <c r="B268" s="129" t="s">
        <v>952</v>
      </c>
      <c r="C268" s="3"/>
      <c r="D268" s="13" t="str">
        <f>IF(D9&lt;D10+D13+D14+D15+D16+D17,"грешка","")</f>
        <v/>
      </c>
      <c r="E268" s="13" t="str">
        <f t="shared" ref="E268" si="4">IF(E9&lt;E10+E13+E14+E15+E16+E17,"грешка","")</f>
        <v/>
      </c>
      <c r="F268" s="13"/>
      <c r="G268" s="3"/>
      <c r="H268" s="3"/>
      <c r="I268" s="3"/>
      <c r="J268" s="3"/>
    </row>
    <row r="269" spans="2:10" ht="15.75" x14ac:dyDescent="0.25">
      <c r="B269" s="129" t="s">
        <v>844</v>
      </c>
      <c r="C269" s="3"/>
      <c r="D269" s="13" t="str">
        <f>IF(D10&lt;D11+D12,"грешка","")</f>
        <v/>
      </c>
      <c r="E269" s="13" t="str">
        <f t="shared" ref="E269" si="5">IF(E10&lt;E11+E12,"грешка","")</f>
        <v/>
      </c>
      <c r="F269" s="13"/>
      <c r="G269" s="3"/>
      <c r="H269" s="3"/>
      <c r="I269" s="3"/>
      <c r="J269" s="3"/>
    </row>
    <row r="270" spans="2:10" ht="15.75" x14ac:dyDescent="0.25">
      <c r="B270" s="129" t="s">
        <v>845</v>
      </c>
      <c r="C270" s="3"/>
      <c r="D270" s="13" t="str">
        <f>IF(D18&lt;D19+D20,"грешка","")</f>
        <v/>
      </c>
      <c r="E270" s="13" t="str">
        <f t="shared" ref="E270" si="6">IF(E18&lt;E19+E20,"грешка","")</f>
        <v/>
      </c>
      <c r="F270" s="13"/>
      <c r="G270" s="3"/>
      <c r="H270" s="3"/>
      <c r="I270" s="3"/>
      <c r="J270" s="3"/>
    </row>
    <row r="271" spans="2:10" ht="15.75" x14ac:dyDescent="0.25">
      <c r="B271" s="129" t="s">
        <v>846</v>
      </c>
      <c r="C271" s="3"/>
      <c r="D271" s="13" t="str">
        <f>IF(D21&lt;D22+D24+D25+D27+D28,"грешка","")</f>
        <v/>
      </c>
      <c r="E271" s="13" t="str">
        <f t="shared" ref="E271" si="7">IF(E21&lt;E22+E24+E25+E27+E28,"грешка","")</f>
        <v/>
      </c>
      <c r="F271" s="13"/>
      <c r="G271" s="3"/>
      <c r="H271" s="3"/>
      <c r="I271" s="3"/>
      <c r="J271" s="3"/>
    </row>
    <row r="272" spans="2:10" ht="15.75" x14ac:dyDescent="0.25">
      <c r="B272" s="129" t="s">
        <v>847</v>
      </c>
      <c r="C272" s="3"/>
      <c r="D272" s="13" t="str">
        <f>IF(D22&lt;D23,"грешка","")</f>
        <v/>
      </c>
      <c r="E272" s="13" t="str">
        <f t="shared" ref="E272" si="8">IF(E22&lt;E23,"грешка","")</f>
        <v/>
      </c>
      <c r="F272" s="13"/>
      <c r="G272" s="3"/>
      <c r="H272" s="3"/>
      <c r="I272" s="3"/>
      <c r="J272" s="3"/>
    </row>
    <row r="273" spans="2:10" ht="15.75" x14ac:dyDescent="0.25">
      <c r="B273" s="129" t="s">
        <v>848</v>
      </c>
      <c r="C273" s="3"/>
      <c r="D273" s="13" t="str">
        <f>IF(D25&lt;D26,"грешка","")</f>
        <v/>
      </c>
      <c r="E273" s="13" t="str">
        <f t="shared" ref="E273" si="9">IF(E25&lt;E26,"грешка","")</f>
        <v/>
      </c>
      <c r="F273" s="13"/>
      <c r="G273" s="3"/>
      <c r="H273" s="3"/>
      <c r="I273" s="3"/>
      <c r="J273" s="3"/>
    </row>
    <row r="274" spans="2:10" ht="15.75" x14ac:dyDescent="0.25">
      <c r="B274" s="129" t="s">
        <v>849</v>
      </c>
      <c r="C274" s="3"/>
      <c r="D274" s="13" t="str">
        <f>IF(D29&lt;D30+D31+D32+D33+D34+D37+D38+D39+D40+D41,"грешка","")</f>
        <v/>
      </c>
      <c r="E274" s="13" t="str">
        <f t="shared" ref="E274" si="10">IF(E29&lt;E30+E31+E32+E33+E34+E37+E38+E39+E40+E41,"грешка","")</f>
        <v/>
      </c>
      <c r="F274" s="13"/>
      <c r="G274" s="3"/>
      <c r="H274" s="3"/>
      <c r="I274" s="3"/>
      <c r="J274" s="3"/>
    </row>
    <row r="275" spans="2:10" ht="15.75" x14ac:dyDescent="0.25">
      <c r="B275" s="129" t="s">
        <v>850</v>
      </c>
      <c r="C275" s="3"/>
      <c r="D275" s="13" t="str">
        <f>IF(D34&lt;D35+D36,"грешка","")</f>
        <v/>
      </c>
      <c r="E275" s="13" t="str">
        <f t="shared" ref="E275" si="11">IF(E34&lt;E35+E36,"грешка","")</f>
        <v/>
      </c>
      <c r="F275" s="13"/>
      <c r="G275" s="3"/>
      <c r="H275" s="3"/>
      <c r="I275" s="3"/>
      <c r="J275" s="3"/>
    </row>
    <row r="276" spans="2:10" ht="15.75" x14ac:dyDescent="0.25">
      <c r="B276" s="129" t="s">
        <v>953</v>
      </c>
      <c r="C276" s="3"/>
      <c r="D276" s="13" t="str">
        <f>IF(D42&lt;D43+D44+D45+D46+D47+D48+D51+D55+D56+D57+D58+D59+D60+D61+D62+D63,"грешка","")</f>
        <v/>
      </c>
      <c r="E276" s="13" t="str">
        <f t="shared" ref="E276" si="12">IF(E42&lt;E43+E44+E45+E46+E47+E48+E51+E55+E56+E57+E58+E59+E60+E61+E62+E63,"грешка","")</f>
        <v/>
      </c>
      <c r="F276" s="13"/>
      <c r="G276" s="3"/>
      <c r="H276" s="3"/>
      <c r="I276" s="3"/>
      <c r="J276" s="3"/>
    </row>
    <row r="277" spans="2:10" ht="15.75" x14ac:dyDescent="0.25">
      <c r="B277" s="129" t="s">
        <v>852</v>
      </c>
      <c r="C277" s="3"/>
      <c r="D277" s="13" t="str">
        <f>IF(D48&lt;D49+D50,"грешка","")</f>
        <v/>
      </c>
      <c r="E277" s="13" t="str">
        <f t="shared" ref="E277" si="13">IF(E48&lt;E49+E50,"грешка","")</f>
        <v/>
      </c>
      <c r="F277" s="13"/>
      <c r="G277" s="3"/>
      <c r="H277" s="3"/>
      <c r="I277" s="3"/>
      <c r="J277" s="3"/>
    </row>
    <row r="278" spans="2:10" ht="15.75" x14ac:dyDescent="0.25">
      <c r="B278" s="129" t="s">
        <v>853</v>
      </c>
      <c r="C278" s="3"/>
      <c r="D278" s="13" t="str">
        <f>IF(D51&lt;D52+D53+D54,"грешка","")</f>
        <v/>
      </c>
      <c r="E278" s="13" t="str">
        <f t="shared" ref="E278" si="14">IF(E51&lt;E52+E53+E54,"грешка","")</f>
        <v/>
      </c>
      <c r="F278" s="13"/>
      <c r="G278" s="3"/>
      <c r="H278" s="3"/>
      <c r="I278" s="3"/>
      <c r="J278" s="3"/>
    </row>
    <row r="279" spans="2:10" ht="15.75" x14ac:dyDescent="0.25">
      <c r="B279" s="129" t="s">
        <v>854</v>
      </c>
      <c r="C279" s="3"/>
      <c r="D279" s="13" t="str">
        <f>IF(D64&lt;D65+D66+D67+D68+D69+D70+D71+D72+D73+D74+D75+D76+D77+D78+D79,"грешка","")</f>
        <v/>
      </c>
      <c r="E279" s="13" t="str">
        <f t="shared" ref="E279" si="15">IF(E64&lt;E65+E66+E67+E68+E69+E70+E71+E72+E73+E74+E75+E76+E77+E78+E79,"грешка","")</f>
        <v/>
      </c>
      <c r="F279" s="13"/>
      <c r="G279" s="3"/>
      <c r="H279" s="3"/>
      <c r="I279" s="3"/>
      <c r="J279" s="3"/>
    </row>
    <row r="280" spans="2:10" ht="15.75" x14ac:dyDescent="0.25">
      <c r="B280" s="129" t="s">
        <v>855</v>
      </c>
      <c r="C280" s="3"/>
      <c r="D280" s="13" t="str">
        <f>IF(D80&lt;D81+D83+D84+D87+D88+D89+D90+D91+D92+D93,"грешка","")</f>
        <v/>
      </c>
      <c r="E280" s="13" t="str">
        <f t="shared" ref="E280" si="16">IF(E80&lt;E81+E83+E84+E87+E88+E89+E90+E91+E92+E93,"грешка","")</f>
        <v/>
      </c>
      <c r="F280" s="13"/>
      <c r="G280" s="3"/>
      <c r="H280" s="3"/>
      <c r="I280" s="3"/>
      <c r="J280" s="3"/>
    </row>
    <row r="281" spans="2:10" ht="15.75" x14ac:dyDescent="0.25">
      <c r="B281" s="129" t="s">
        <v>856</v>
      </c>
      <c r="C281" s="3"/>
      <c r="D281" s="13" t="str">
        <f>IF(D81&lt;D82,"грешка","")</f>
        <v/>
      </c>
      <c r="E281" s="13" t="str">
        <f t="shared" ref="E281" si="17">IF(E81&lt;E82,"грешка","")</f>
        <v/>
      </c>
      <c r="F281" s="13"/>
      <c r="G281" s="3"/>
      <c r="H281" s="3"/>
      <c r="I281" s="3"/>
      <c r="J281" s="3"/>
    </row>
    <row r="282" spans="2:10" ht="15.75" x14ac:dyDescent="0.25">
      <c r="B282" s="129" t="s">
        <v>857</v>
      </c>
      <c r="C282" s="3"/>
      <c r="D282" s="13" t="str">
        <f>IF(D84&lt;D85+D86,"грешка","")</f>
        <v/>
      </c>
      <c r="E282" s="13" t="str">
        <f t="shared" ref="E282" si="18">IF(E84&lt;E85+E86,"грешка","")</f>
        <v/>
      </c>
      <c r="F282" s="13"/>
      <c r="G282" s="3"/>
      <c r="H282" s="3"/>
      <c r="I282" s="3"/>
      <c r="J282" s="3"/>
    </row>
    <row r="283" spans="2:10" ht="15.75" x14ac:dyDescent="0.25">
      <c r="B283" s="129" t="s">
        <v>858</v>
      </c>
      <c r="C283" s="3"/>
      <c r="D283" s="13" t="str">
        <f>IF(D94&lt;D95+D100+D102+D103,"грешка","")</f>
        <v/>
      </c>
      <c r="E283" s="13" t="str">
        <f t="shared" ref="E283" si="19">IF(E94&lt;E95+E100+E102+E103,"грешка","")</f>
        <v/>
      </c>
      <c r="F283" s="13"/>
      <c r="G283" s="3"/>
      <c r="H283" s="3"/>
      <c r="I283" s="3"/>
      <c r="J283" s="3"/>
    </row>
    <row r="284" spans="2:10" ht="15.75" x14ac:dyDescent="0.25">
      <c r="B284" s="129" t="s">
        <v>859</v>
      </c>
      <c r="C284" s="3"/>
      <c r="D284" s="13" t="str">
        <f>IF(D95&lt;D96+D97+D98+D99,"грешка","")</f>
        <v/>
      </c>
      <c r="E284" s="13" t="str">
        <f t="shared" ref="E284" si="20">IF(E95&lt;E96+E97+E98+E99,"грешка","")</f>
        <v/>
      </c>
      <c r="F284" s="13"/>
      <c r="G284" s="3"/>
      <c r="H284" s="3"/>
      <c r="I284" s="3"/>
      <c r="J284" s="3"/>
    </row>
    <row r="285" spans="2:10" ht="15.75" x14ac:dyDescent="0.25">
      <c r="B285" s="129" t="s">
        <v>860</v>
      </c>
      <c r="C285" s="3"/>
      <c r="D285" s="13" t="str">
        <f>IF(D100&lt;D101,"грешка","")</f>
        <v/>
      </c>
      <c r="E285" s="13" t="str">
        <f t="shared" ref="E285" si="21">IF(E100&lt;E101,"грешка","")</f>
        <v/>
      </c>
      <c r="F285" s="13"/>
      <c r="G285" s="3"/>
      <c r="H285" s="3"/>
      <c r="I285" s="3"/>
      <c r="J285" s="3"/>
    </row>
    <row r="286" spans="2:10" ht="44.25" x14ac:dyDescent="0.25">
      <c r="B286" s="129" t="s">
        <v>954</v>
      </c>
      <c r="C286" s="3"/>
      <c r="D286" s="13" t="str">
        <f>IF(D104&lt;D105+D106+D107+D109+D112+D113+D116+D117+D123+D124+D125,"грешка","")</f>
        <v/>
      </c>
      <c r="E286" s="13" t="str">
        <f>IF(E104&lt;E105+E106+E107+E109+E112+E113+E116+E117+E123+E124+E125,"грешка","")</f>
        <v/>
      </c>
      <c r="F286" s="13"/>
      <c r="G286" s="3"/>
      <c r="H286" s="3"/>
      <c r="I286" s="3"/>
      <c r="J286" s="3"/>
    </row>
    <row r="287" spans="2:10" ht="15.75" x14ac:dyDescent="0.25">
      <c r="B287" s="129" t="s">
        <v>862</v>
      </c>
      <c r="C287" s="3"/>
      <c r="D287" s="13" t="str">
        <f>IF(D107&lt;D108,"грешка","")</f>
        <v/>
      </c>
      <c r="E287" s="13" t="str">
        <f t="shared" ref="E287" si="22">IF(E107&lt;E108,"грешка","")</f>
        <v/>
      </c>
      <c r="F287" s="13"/>
      <c r="G287" s="3"/>
      <c r="H287" s="3"/>
      <c r="I287" s="3"/>
      <c r="J287" s="3"/>
    </row>
    <row r="288" spans="2:10" ht="15.75" x14ac:dyDescent="0.25">
      <c r="B288" s="129" t="s">
        <v>955</v>
      </c>
      <c r="C288" s="3"/>
      <c r="D288" s="13" t="str">
        <f>IF(D109&lt;D110+D111,"грешка","")</f>
        <v/>
      </c>
      <c r="E288" s="13" t="str">
        <f>IF(E109&lt;E110+E111,"грешка","")</f>
        <v/>
      </c>
      <c r="F288" s="13"/>
      <c r="G288" s="3"/>
      <c r="H288" s="3"/>
      <c r="I288" s="3"/>
      <c r="J288" s="3"/>
    </row>
    <row r="289" spans="2:10" ht="15.75" x14ac:dyDescent="0.25">
      <c r="B289" s="129" t="s">
        <v>864</v>
      </c>
      <c r="C289" s="3"/>
      <c r="D289" s="13" t="str">
        <f>IF(D113&lt;D114+D115,"грешка","")</f>
        <v/>
      </c>
      <c r="E289" s="13" t="str">
        <f t="shared" ref="E289" si="23">IF(E113&lt;E114+E115,"грешка","")</f>
        <v/>
      </c>
      <c r="F289" s="13"/>
      <c r="G289" s="3"/>
      <c r="H289" s="3"/>
      <c r="I289" s="3"/>
      <c r="J289" s="3"/>
    </row>
    <row r="290" spans="2:10" ht="15.75" x14ac:dyDescent="0.25">
      <c r="B290" s="129" t="s">
        <v>956</v>
      </c>
      <c r="C290" s="3"/>
      <c r="D290" s="13" t="str">
        <f>IF(D117&lt;D118+D119+D120+D121+D122,"грешка","")</f>
        <v/>
      </c>
      <c r="E290" s="13" t="str">
        <f t="shared" ref="E290" si="24">IF(E117&lt;E118+E119+E120+E121+E122,"грешка","")</f>
        <v/>
      </c>
      <c r="F290" s="13"/>
      <c r="G290" s="3"/>
      <c r="H290" s="3"/>
      <c r="I290" s="3"/>
      <c r="J290" s="3"/>
    </row>
    <row r="291" spans="2:10" ht="15.75" x14ac:dyDescent="0.25">
      <c r="B291" s="129" t="s">
        <v>866</v>
      </c>
      <c r="C291" s="3"/>
      <c r="D291" s="13" t="str">
        <f>IF(D126&lt;D127+D128+D129+D130+D131+D132+D136+D137+D138+D139+D140+D141+D142+D143,"грешка","")</f>
        <v/>
      </c>
      <c r="E291" s="13" t="str">
        <f t="shared" ref="E291" si="25">IF(E126&lt;E127+E128+E129+E130+E131+E132+E136+E137+E138+E139+E140+E141+E142+E143,"грешка","")</f>
        <v/>
      </c>
      <c r="F291" s="13"/>
      <c r="G291" s="3"/>
      <c r="H291" s="3"/>
      <c r="I291" s="3"/>
      <c r="J291" s="3"/>
    </row>
    <row r="292" spans="2:10" ht="15.75" x14ac:dyDescent="0.25">
      <c r="B292" s="129" t="s">
        <v>867</v>
      </c>
      <c r="C292" s="3"/>
      <c r="D292" s="13" t="str">
        <f>IF(D132&lt;D133+D134+D135,"грешка","")</f>
        <v/>
      </c>
      <c r="E292" s="13" t="str">
        <f t="shared" ref="E292" si="26">IF(E132&lt;E133+E134+E135,"грешка","")</f>
        <v/>
      </c>
      <c r="F292" s="13"/>
      <c r="G292" s="3"/>
      <c r="H292" s="3"/>
      <c r="I292" s="3"/>
      <c r="J292" s="3"/>
    </row>
    <row r="293" spans="2:10" ht="15.75" x14ac:dyDescent="0.25">
      <c r="B293" s="129" t="s">
        <v>957</v>
      </c>
      <c r="C293" s="3"/>
      <c r="D293" s="13" t="str">
        <f>IF(D144&lt;D145+D146+D147+D148+D150+D151+D152+D153+D154+D157,"грешка","")</f>
        <v/>
      </c>
      <c r="E293" s="13" t="str">
        <f t="shared" ref="E293" si="27">IF(E144&lt;E145+E146+E147+E148+E150+E151+E152+E153+E154+E157,"грешка","")</f>
        <v/>
      </c>
      <c r="F293" s="13"/>
      <c r="G293" s="3"/>
      <c r="H293" s="3"/>
      <c r="I293" s="3"/>
      <c r="J293" s="3"/>
    </row>
    <row r="294" spans="2:10" ht="15.75" x14ac:dyDescent="0.25">
      <c r="B294" s="129" t="s">
        <v>869</v>
      </c>
      <c r="C294" s="3"/>
      <c r="D294" s="13" t="str">
        <f>IF(D148&lt;D149,"грешка","")</f>
        <v/>
      </c>
      <c r="E294" s="13" t="str">
        <f t="shared" ref="E294" si="28">IF(E148&lt;E149,"грешка","")</f>
        <v/>
      </c>
      <c r="F294" s="13"/>
      <c r="G294" s="3"/>
      <c r="H294" s="3"/>
      <c r="I294" s="3"/>
      <c r="J294" s="3"/>
    </row>
    <row r="295" spans="2:10" ht="15.75" x14ac:dyDescent="0.25">
      <c r="B295" s="129" t="s">
        <v>870</v>
      </c>
      <c r="C295" s="3"/>
      <c r="D295" s="13" t="str">
        <f>IF(D154&lt;D155+D156,"грешка","")</f>
        <v/>
      </c>
      <c r="E295" s="13" t="str">
        <f t="shared" ref="E295" si="29">IF(E154&lt;E155+E156,"грешка","")</f>
        <v/>
      </c>
      <c r="F295" s="13"/>
      <c r="G295" s="3"/>
      <c r="H295" s="3"/>
      <c r="I295" s="3"/>
      <c r="J295" s="3"/>
    </row>
    <row r="296" spans="2:10" ht="15.75" x14ac:dyDescent="0.25">
      <c r="B296" s="129" t="s">
        <v>871</v>
      </c>
      <c r="C296" s="3"/>
      <c r="D296" s="13" t="str">
        <f>IF(D158&lt;D159+D160+D162+D163,"грешка","")</f>
        <v/>
      </c>
      <c r="E296" s="13" t="str">
        <f t="shared" ref="E296" si="30">IF(E158&lt;E159+E160+E162+E163,"грешка","")</f>
        <v/>
      </c>
      <c r="F296" s="13"/>
      <c r="G296" s="3"/>
      <c r="H296" s="3"/>
      <c r="I296" s="3"/>
      <c r="J296" s="3"/>
    </row>
    <row r="297" spans="2:10" ht="15.75" x14ac:dyDescent="0.25">
      <c r="B297" s="129" t="s">
        <v>872</v>
      </c>
      <c r="C297" s="3"/>
      <c r="D297" s="13" t="str">
        <f>IF(D160&lt;D161,"грешка","")</f>
        <v/>
      </c>
      <c r="E297" s="13" t="str">
        <f t="shared" ref="E297" si="31">IF(E160&lt;E161,"грешка","")</f>
        <v/>
      </c>
      <c r="F297" s="13"/>
      <c r="G297" s="3"/>
      <c r="H297" s="3"/>
      <c r="I297" s="3"/>
      <c r="J297" s="3"/>
    </row>
    <row r="298" spans="2:10" ht="15.75" x14ac:dyDescent="0.25">
      <c r="B298" s="129" t="s">
        <v>873</v>
      </c>
      <c r="C298" s="3"/>
      <c r="D298" s="13" t="str">
        <f>IF(D163&lt;D164,"грешка","")</f>
        <v/>
      </c>
      <c r="E298" s="13" t="str">
        <f t="shared" ref="E298" si="32">IF(E163&lt;E164,"грешка","")</f>
        <v/>
      </c>
      <c r="F298" s="13"/>
      <c r="G298" s="3"/>
      <c r="H298" s="3"/>
      <c r="I298" s="3"/>
      <c r="J298" s="3"/>
    </row>
    <row r="299" spans="2:10" ht="30.75" customHeight="1" x14ac:dyDescent="0.25">
      <c r="B299" s="129" t="s">
        <v>958</v>
      </c>
      <c r="C299" s="3"/>
      <c r="D299" s="13" t="str">
        <f>IF(D165&lt;D166+D168+D171+D174+D175+D177+D178+D179+D182,"грешка","")</f>
        <v/>
      </c>
      <c r="E299" s="13" t="str">
        <f t="shared" ref="E299" si="33">IF(E165&lt;E166+E168+E171+E174+E175+E177+E178+E179+E182,"грешка","")</f>
        <v/>
      </c>
      <c r="F299" s="13"/>
      <c r="G299" s="3"/>
      <c r="H299" s="3"/>
      <c r="I299" s="3"/>
      <c r="J299" s="3"/>
    </row>
    <row r="300" spans="2:10" ht="15.75" x14ac:dyDescent="0.25">
      <c r="B300" s="129" t="s">
        <v>875</v>
      </c>
      <c r="C300" s="3"/>
      <c r="D300" s="13" t="str">
        <f>IF(D166&lt;D167,"грешка","")</f>
        <v/>
      </c>
      <c r="E300" s="13" t="str">
        <f t="shared" ref="E300" si="34">IF(E166&lt;E167,"грешка","")</f>
        <v/>
      </c>
      <c r="F300" s="13"/>
      <c r="G300" s="3"/>
      <c r="H300" s="3"/>
      <c r="I300" s="3"/>
      <c r="J300" s="3"/>
    </row>
    <row r="301" spans="2:10" ht="15.75" x14ac:dyDescent="0.25">
      <c r="B301" s="129" t="s">
        <v>959</v>
      </c>
      <c r="C301" s="3"/>
      <c r="D301" s="13" t="str">
        <f>IF(D168&lt;D169+D170,"грешка","")</f>
        <v/>
      </c>
      <c r="E301" s="13" t="str">
        <f t="shared" ref="E301" si="35">IF(E168&lt;E169+E170,"грешка","")</f>
        <v/>
      </c>
      <c r="F301" s="13"/>
      <c r="G301" s="3"/>
      <c r="H301" s="3"/>
      <c r="I301" s="3"/>
      <c r="J301" s="3"/>
    </row>
    <row r="302" spans="2:10" ht="15.75" x14ac:dyDescent="0.25">
      <c r="B302" s="129" t="s">
        <v>877</v>
      </c>
      <c r="C302" s="3"/>
      <c r="D302" s="13" t="str">
        <f>IF(D171&lt;D172+D173,"грешка","")</f>
        <v/>
      </c>
      <c r="E302" s="13" t="str">
        <f t="shared" ref="E302" si="36">IF(E171&lt;E172+E173,"грешка","")</f>
        <v/>
      </c>
      <c r="F302" s="13"/>
      <c r="G302" s="3"/>
      <c r="H302" s="3"/>
      <c r="I302" s="3"/>
      <c r="J302" s="3"/>
    </row>
    <row r="303" spans="2:10" ht="15.75" x14ac:dyDescent="0.25">
      <c r="B303" s="129" t="s">
        <v>878</v>
      </c>
      <c r="C303" s="3"/>
      <c r="D303" s="13" t="str">
        <f>IF(D175&lt;D176,"грешка","")</f>
        <v/>
      </c>
      <c r="E303" s="13" t="str">
        <f t="shared" ref="E303" si="37">IF(E175&lt;E176,"грешка","")</f>
        <v/>
      </c>
      <c r="F303" s="13"/>
      <c r="G303" s="3"/>
      <c r="H303" s="3"/>
      <c r="I303" s="3"/>
      <c r="J303" s="3"/>
    </row>
    <row r="304" spans="2:10" ht="15.75" x14ac:dyDescent="0.25">
      <c r="B304" s="129" t="s">
        <v>960</v>
      </c>
      <c r="C304" s="3"/>
      <c r="D304" s="13" t="str">
        <f>IF(D179&lt;D180+D181,"грешка","")</f>
        <v/>
      </c>
      <c r="E304" s="13" t="str">
        <f t="shared" ref="E304" si="38">IF(E179&lt;E180+E181,"грешка","")</f>
        <v/>
      </c>
      <c r="F304" s="13"/>
      <c r="G304" s="3"/>
      <c r="H304" s="3"/>
      <c r="I304" s="3"/>
      <c r="J304" s="3"/>
    </row>
    <row r="305" spans="2:10" ht="15.75" x14ac:dyDescent="0.25">
      <c r="B305" s="129" t="s">
        <v>961</v>
      </c>
      <c r="C305" s="3"/>
      <c r="D305" s="13" t="str">
        <f>IF(D183&lt;D184+D197+D198+D199+D200+D201+D202+D203,"грешка","")</f>
        <v/>
      </c>
      <c r="E305" s="13" t="str">
        <f t="shared" ref="E305" si="39">IF(E183&lt;E184+E197+E198+E199+E200+E201+E202+E203,"грешка","")</f>
        <v/>
      </c>
      <c r="F305" s="13"/>
      <c r="G305" s="3"/>
      <c r="H305" s="3"/>
      <c r="I305" s="3"/>
      <c r="J305" s="3"/>
    </row>
    <row r="306" spans="2:10" ht="15.75" x14ac:dyDescent="0.25">
      <c r="B306" s="129" t="s">
        <v>881</v>
      </c>
      <c r="C306" s="3"/>
      <c r="D306" s="13" t="str">
        <f>IF(D184&lt;D185+D187+D192+D193+D194+D195+D196,"грешка","")</f>
        <v/>
      </c>
      <c r="E306" s="13" t="str">
        <f>IF(E184&lt;E185+E187+E192+E193+E194+E195+E196,"грешка","")</f>
        <v/>
      </c>
      <c r="F306" s="13"/>
      <c r="G306" s="3"/>
      <c r="H306" s="3"/>
      <c r="I306" s="3"/>
      <c r="J306" s="3"/>
    </row>
    <row r="307" spans="2:10" ht="15.75" x14ac:dyDescent="0.25">
      <c r="B307" s="129" t="s">
        <v>882</v>
      </c>
      <c r="C307" s="3"/>
      <c r="D307" s="13" t="str">
        <f>IF(D185&lt;D186,"грешка","")</f>
        <v/>
      </c>
      <c r="E307" s="13" t="str">
        <f t="shared" ref="E307" si="40">IF(E185&lt;E186,"грешка","")</f>
        <v/>
      </c>
      <c r="F307" s="13"/>
      <c r="G307" s="3"/>
      <c r="H307" s="3"/>
      <c r="I307" s="3"/>
      <c r="J307" s="3"/>
    </row>
    <row r="308" spans="2:10" ht="15.75" x14ac:dyDescent="0.25">
      <c r="B308" s="129" t="s">
        <v>883</v>
      </c>
      <c r="C308" s="3"/>
      <c r="D308" s="13" t="str">
        <f>IF(D187&lt;D188+D191,"грешка","")</f>
        <v/>
      </c>
      <c r="E308" s="13" t="str">
        <f t="shared" ref="E308" si="41">IF(E187&lt;E188+E191,"грешка","")</f>
        <v/>
      </c>
      <c r="F308" s="13"/>
      <c r="G308" s="3"/>
      <c r="H308" s="3"/>
      <c r="I308" s="3"/>
      <c r="J308" s="3"/>
    </row>
    <row r="309" spans="2:10" ht="15.75" x14ac:dyDescent="0.25">
      <c r="B309" s="129" t="s">
        <v>884</v>
      </c>
      <c r="C309" s="3"/>
      <c r="D309" s="13" t="str">
        <f>IF(D188&lt;D189+D190,"грешка","")</f>
        <v/>
      </c>
      <c r="E309" s="13" t="str">
        <f t="shared" ref="E309" si="42">IF(E188&lt;E189+E190,"грешка","")</f>
        <v/>
      </c>
      <c r="F309" s="13"/>
      <c r="G309" s="3"/>
      <c r="H309" s="3"/>
      <c r="I309" s="3"/>
      <c r="J309" s="3"/>
    </row>
    <row r="310" spans="2:10" ht="15.75" x14ac:dyDescent="0.25">
      <c r="B310" s="129" t="s">
        <v>885</v>
      </c>
      <c r="C310" s="3"/>
      <c r="D310" s="13" t="str">
        <f>IF(D204&lt;D205+D207+D209+D211+D213,"грешка","")</f>
        <v/>
      </c>
      <c r="E310" s="13" t="str">
        <f t="shared" ref="E310" si="43">IF(E204&lt;E205+E207+E209+E211+E213,"грешка","")</f>
        <v/>
      </c>
      <c r="F310" s="13"/>
      <c r="G310" s="3"/>
      <c r="H310" s="3"/>
      <c r="I310" s="3"/>
      <c r="J310" s="3"/>
    </row>
    <row r="311" spans="2:10" ht="15.75" x14ac:dyDescent="0.25">
      <c r="B311" s="129" t="s">
        <v>886</v>
      </c>
      <c r="C311" s="3"/>
      <c r="D311" s="13" t="str">
        <f>IF(D205&lt;D206,"грешка","")</f>
        <v/>
      </c>
      <c r="E311" s="13" t="str">
        <f t="shared" ref="E311" si="44">IF(E205&lt;E206,"грешка","")</f>
        <v/>
      </c>
      <c r="F311" s="13"/>
      <c r="G311" s="3"/>
      <c r="H311" s="3"/>
      <c r="I311" s="3"/>
      <c r="J311" s="3"/>
    </row>
    <row r="312" spans="2:10" ht="15.75" x14ac:dyDescent="0.25">
      <c r="B312" s="129" t="s">
        <v>887</v>
      </c>
      <c r="C312" s="3"/>
      <c r="D312" s="13" t="str">
        <f>IF(D207&lt;D208,"грешка","")</f>
        <v/>
      </c>
      <c r="E312" s="13" t="str">
        <f t="shared" ref="E312" si="45">IF(E207&lt;E208,"грешка","")</f>
        <v/>
      </c>
      <c r="F312" s="13"/>
      <c r="G312" s="3"/>
      <c r="H312" s="3"/>
      <c r="I312" s="3"/>
      <c r="J312" s="3"/>
    </row>
    <row r="313" spans="2:10" ht="15.75" x14ac:dyDescent="0.25">
      <c r="B313" s="129" t="s">
        <v>888</v>
      </c>
      <c r="C313" s="3"/>
      <c r="D313" s="13" t="str">
        <f>IF(D209&lt;D210,"грешка","")</f>
        <v/>
      </c>
      <c r="E313" s="13" t="str">
        <f t="shared" ref="E313" si="46">IF(E209&lt;E210,"грешка","")</f>
        <v/>
      </c>
      <c r="F313" s="13"/>
      <c r="G313" s="3"/>
      <c r="H313" s="3"/>
      <c r="I313" s="3"/>
      <c r="J313" s="3"/>
    </row>
    <row r="314" spans="2:10" ht="15.75" x14ac:dyDescent="0.25">
      <c r="B314" s="129" t="s">
        <v>889</v>
      </c>
      <c r="C314" s="3"/>
      <c r="D314" s="13" t="str">
        <f>IF(D211&lt;D212,"грешка","")</f>
        <v/>
      </c>
      <c r="E314" s="13" t="str">
        <f t="shared" ref="E314" si="47">IF(E211&lt;E212,"грешка","")</f>
        <v/>
      </c>
      <c r="F314" s="13"/>
      <c r="G314" s="3"/>
      <c r="H314" s="3"/>
      <c r="I314" s="3"/>
      <c r="J314" s="3"/>
    </row>
    <row r="315" spans="2:10" ht="15.75" x14ac:dyDescent="0.25">
      <c r="B315" s="129" t="s">
        <v>890</v>
      </c>
      <c r="C315" s="3"/>
      <c r="D315" s="13" t="str">
        <f>IF(D214&lt;D215+D216+D217+D218+D221+D222+D223,"грешка","")</f>
        <v/>
      </c>
      <c r="E315" s="13" t="str">
        <f t="shared" ref="E315" si="48">IF(E214&lt;E215+E216+E217+E218+E221+E222+E223,"грешка","")</f>
        <v/>
      </c>
      <c r="F315" s="13"/>
      <c r="G315" s="3"/>
      <c r="H315" s="3"/>
      <c r="I315" s="3"/>
      <c r="J315" s="3"/>
    </row>
    <row r="316" spans="2:10" ht="15.75" x14ac:dyDescent="0.25">
      <c r="B316" s="129" t="s">
        <v>891</v>
      </c>
      <c r="C316" s="3"/>
      <c r="D316" s="13" t="str">
        <f>IF(D219&lt;D220,"грешка","")</f>
        <v/>
      </c>
      <c r="E316" s="13" t="str">
        <f t="shared" ref="E316" si="49">IF(E219&lt;E220,"грешка","")</f>
        <v/>
      </c>
      <c r="F316" s="13"/>
      <c r="G316" s="3"/>
      <c r="H316" s="3"/>
      <c r="I316" s="3"/>
      <c r="J316" s="3"/>
    </row>
    <row r="317" spans="2:10" ht="15.75" x14ac:dyDescent="0.25">
      <c r="B317" s="129" t="s">
        <v>962</v>
      </c>
      <c r="C317" s="3"/>
      <c r="D317" s="13" t="str">
        <f>IF(D224&lt;D225+D226+D227+D228+D229+D230+D231+D234,"грешка","")</f>
        <v/>
      </c>
      <c r="E317" s="13" t="str">
        <f t="shared" ref="E317" si="50">IF(E224&lt;E225+E226+E227+E228+E229+E230+E231+E234,"грешка","")</f>
        <v/>
      </c>
      <c r="F317" s="13"/>
      <c r="G317" s="3"/>
      <c r="H317" s="3"/>
      <c r="I317" s="3"/>
      <c r="J317" s="3"/>
    </row>
    <row r="318" spans="2:10" ht="15.75" x14ac:dyDescent="0.25">
      <c r="B318" s="129" t="s">
        <v>893</v>
      </c>
      <c r="C318" s="3"/>
      <c r="D318" s="13" t="str">
        <f>IF(D231&lt;D232+D233,"грешка","")</f>
        <v/>
      </c>
      <c r="E318" s="13" t="str">
        <f t="shared" ref="E318" si="51">IF(E231&lt;E232+E233,"грешка","")</f>
        <v/>
      </c>
      <c r="F318" s="13"/>
      <c r="G318" s="3"/>
      <c r="H318" s="3"/>
      <c r="I318" s="3"/>
      <c r="J318" s="3"/>
    </row>
    <row r="319" spans="2:10" ht="15.75" x14ac:dyDescent="0.25">
      <c r="B319" s="129" t="s">
        <v>894</v>
      </c>
      <c r="C319" s="3"/>
      <c r="D319" s="13" t="str">
        <f>IF(D235&lt;D236+D237+D238+D239+D240,"грешка","")</f>
        <v/>
      </c>
      <c r="E319" s="13" t="str">
        <f t="shared" ref="E319" si="52">IF(E235&lt;E236+E237+E238+E239+E240,"грешка","")</f>
        <v/>
      </c>
      <c r="F319" s="13"/>
      <c r="G319" s="3"/>
      <c r="H319" s="3"/>
      <c r="I319" s="3"/>
      <c r="J319" s="3"/>
    </row>
    <row r="320" spans="2:10" ht="30" x14ac:dyDescent="0.25">
      <c r="B320" s="129" t="s">
        <v>895</v>
      </c>
      <c r="C320" s="3"/>
      <c r="D320" s="13" t="str">
        <f>IF(D241&lt;D242+D245+D247+D249+D251+D252+D253+D254+D255+D258+D259,"грешка","")</f>
        <v/>
      </c>
      <c r="E320" s="13" t="str">
        <f t="shared" ref="E320" si="53">IF(E241&lt;E242+E245+E247+E249+E251+E252+E253+E254+E255+E258+E259,"грешка","")</f>
        <v/>
      </c>
      <c r="F320" s="13"/>
      <c r="G320" s="3"/>
      <c r="H320" s="3"/>
      <c r="I320" s="3"/>
      <c r="J320" s="3"/>
    </row>
    <row r="321" spans="2:10" ht="15.75" x14ac:dyDescent="0.25">
      <c r="B321" s="129" t="s">
        <v>896</v>
      </c>
      <c r="C321" s="3"/>
      <c r="D321" s="13" t="str">
        <f>IF(D242&lt;D243+D244,"грешка","")</f>
        <v/>
      </c>
      <c r="E321" s="13" t="str">
        <f t="shared" ref="E321" si="54">IF(E242&lt;E243+E244,"грешка","")</f>
        <v/>
      </c>
      <c r="F321" s="13"/>
      <c r="G321" s="3"/>
      <c r="H321" s="3"/>
      <c r="I321" s="3"/>
      <c r="J321" s="3"/>
    </row>
    <row r="322" spans="2:10" ht="15.75" x14ac:dyDescent="0.25">
      <c r="B322" s="129" t="s">
        <v>897</v>
      </c>
      <c r="C322" s="3"/>
      <c r="D322" s="13" t="str">
        <f>IF(D245&lt;D246,"грешка","")</f>
        <v/>
      </c>
      <c r="E322" s="13" t="str">
        <f t="shared" ref="E322" si="55">IF(E245&lt;E246,"грешка","")</f>
        <v/>
      </c>
      <c r="F322" s="13"/>
      <c r="G322" s="3"/>
      <c r="H322" s="3"/>
      <c r="I322" s="3"/>
      <c r="J322" s="3"/>
    </row>
    <row r="323" spans="2:10" ht="15.75" x14ac:dyDescent="0.25">
      <c r="B323" s="129" t="s">
        <v>898</v>
      </c>
      <c r="C323" s="3"/>
      <c r="D323" s="13" t="str">
        <f>IF(D247&lt;D248,"грешка","")</f>
        <v/>
      </c>
      <c r="E323" s="13" t="str">
        <f t="shared" ref="E323" si="56">IF(E247&lt;E248,"грешка","")</f>
        <v/>
      </c>
      <c r="F323" s="13"/>
      <c r="G323" s="3"/>
      <c r="H323" s="3"/>
      <c r="I323" s="3"/>
      <c r="J323" s="3"/>
    </row>
    <row r="324" spans="2:10" ht="15.75" x14ac:dyDescent="0.25">
      <c r="B324" s="129" t="s">
        <v>899</v>
      </c>
      <c r="C324" s="3"/>
      <c r="D324" s="13" t="str">
        <f>IF(D249&lt;D250,"грешка","")</f>
        <v/>
      </c>
      <c r="E324" s="13" t="str">
        <f t="shared" ref="E324" si="57">IF(E249&lt;E250,"грешка","")</f>
        <v/>
      </c>
      <c r="F324" s="13"/>
      <c r="G324" s="3"/>
      <c r="H324" s="3"/>
      <c r="I324" s="3"/>
      <c r="J324" s="3"/>
    </row>
    <row r="325" spans="2:10" ht="15.75" x14ac:dyDescent="0.25">
      <c r="B325" s="129" t="s">
        <v>900</v>
      </c>
      <c r="C325" s="3"/>
      <c r="D325" s="13" t="str">
        <f>IF(D255&lt;D256+D257,"грешка","")</f>
        <v/>
      </c>
      <c r="E325" s="13" t="str">
        <f t="shared" ref="E325" si="58">IF(E255&lt;E256+E257,"грешка","")</f>
        <v/>
      </c>
      <c r="F325" s="13"/>
      <c r="G325" s="3"/>
      <c r="H325" s="3"/>
      <c r="I325" s="3"/>
      <c r="J325" s="3"/>
    </row>
    <row r="326" spans="2:10" ht="15.75" x14ac:dyDescent="0.25">
      <c r="B326" s="129" t="s">
        <v>901</v>
      </c>
      <c r="C326" s="3"/>
      <c r="D326" s="13"/>
      <c r="E326" s="13"/>
      <c r="F326" s="13"/>
      <c r="G326" s="3"/>
      <c r="H326" s="3"/>
      <c r="I326" s="3"/>
      <c r="J326" s="3"/>
    </row>
    <row r="327" spans="2:10" ht="15.75" x14ac:dyDescent="0.25">
      <c r="B327" s="129" t="s">
        <v>902</v>
      </c>
      <c r="C327" s="3"/>
      <c r="D327" s="13"/>
      <c r="E327" s="13"/>
      <c r="F327" s="13"/>
      <c r="G327" s="3"/>
      <c r="H327" s="3"/>
      <c r="I327" s="3"/>
      <c r="J327" s="3"/>
    </row>
    <row r="328" spans="2:10" ht="15.75" x14ac:dyDescent="0.25">
      <c r="B328" s="129" t="s">
        <v>903</v>
      </c>
      <c r="C328" s="3"/>
      <c r="D328" s="13"/>
      <c r="E328" s="13"/>
      <c r="F328" s="13"/>
      <c r="G328" s="3"/>
      <c r="H328" s="3"/>
      <c r="I328" s="3"/>
      <c r="J328" s="3"/>
    </row>
    <row r="330" spans="2:10" ht="15.75" customHeight="1" x14ac:dyDescent="0.25">
      <c r="B330" s="470" t="s">
        <v>963</v>
      </c>
      <c r="C330" s="470"/>
      <c r="D330" s="470"/>
      <c r="E330" s="470"/>
      <c r="F330" s="470"/>
      <c r="G330" s="470"/>
      <c r="H330" s="470"/>
      <c r="I330" s="470"/>
      <c r="J330" s="470"/>
    </row>
    <row r="331" spans="2:10" ht="18" customHeight="1" x14ac:dyDescent="0.25">
      <c r="B331" s="470"/>
      <c r="C331" s="470"/>
      <c r="D331" s="470"/>
      <c r="E331" s="470"/>
      <c r="F331" s="470"/>
      <c r="G331" s="470"/>
      <c r="H331" s="470"/>
      <c r="I331" s="470"/>
      <c r="J331" s="470"/>
    </row>
    <row r="332" spans="2:10" ht="18" x14ac:dyDescent="0.25">
      <c r="B332" s="248"/>
      <c r="C332" s="193"/>
      <c r="D332" s="3"/>
      <c r="E332" s="3"/>
      <c r="F332" s="3"/>
      <c r="G332" s="3"/>
    </row>
    <row r="333" spans="2:10" ht="16.5" thickBot="1" x14ac:dyDescent="0.3">
      <c r="B333" s="249"/>
      <c r="C333" s="193"/>
      <c r="D333" s="3"/>
      <c r="E333" s="3"/>
      <c r="F333" s="3"/>
      <c r="G333" s="5" t="s">
        <v>2</v>
      </c>
    </row>
    <row r="334" spans="2:10" ht="29.25" x14ac:dyDescent="0.25">
      <c r="B334" s="471" t="s">
        <v>339</v>
      </c>
      <c r="C334" s="473" t="s">
        <v>62</v>
      </c>
      <c r="D334" s="479" t="s">
        <v>905</v>
      </c>
      <c r="E334" s="480"/>
      <c r="F334" s="174"/>
      <c r="G334" s="148" t="s">
        <v>341</v>
      </c>
      <c r="H334" s="148"/>
    </row>
    <row r="335" spans="2:10" ht="75.75" thickBot="1" x14ac:dyDescent="0.3">
      <c r="B335" s="472"/>
      <c r="C335" s="474"/>
      <c r="D335" s="334" t="s">
        <v>123</v>
      </c>
      <c r="E335" s="335" t="s">
        <v>964</v>
      </c>
      <c r="F335" s="174"/>
      <c r="G335" s="174"/>
    </row>
    <row r="336" spans="2:10" ht="16.5" thickBot="1" x14ac:dyDescent="0.3">
      <c r="B336" s="253" t="s">
        <v>26</v>
      </c>
      <c r="C336" s="8" t="s">
        <v>27</v>
      </c>
      <c r="D336" s="7">
        <v>1</v>
      </c>
      <c r="E336" s="7">
        <v>2</v>
      </c>
      <c r="F336" s="174"/>
      <c r="G336" s="174"/>
    </row>
    <row r="337" spans="2:8" ht="30" x14ac:dyDescent="0.25">
      <c r="B337" s="307" t="s">
        <v>906</v>
      </c>
      <c r="C337" s="308" t="s">
        <v>63</v>
      </c>
      <c r="D337" s="309"/>
      <c r="E337" s="259"/>
      <c r="F337" s="3"/>
      <c r="G337" s="13" t="str">
        <f>IF(D337&lt;E337,"грешка","")</f>
        <v/>
      </c>
      <c r="H337" s="13"/>
    </row>
    <row r="338" spans="2:8" ht="29.25" x14ac:dyDescent="0.25">
      <c r="B338" s="310" t="s">
        <v>907</v>
      </c>
      <c r="C338" s="311" t="s">
        <v>64</v>
      </c>
      <c r="D338" s="312"/>
      <c r="E338" s="314"/>
      <c r="G338" s="13" t="str">
        <f t="shared" ref="G338:G351" si="59">IF(D338&lt;E338,"грешка","")</f>
        <v/>
      </c>
      <c r="H338" s="13"/>
    </row>
    <row r="339" spans="2:8" ht="29.25" x14ac:dyDescent="0.25">
      <c r="B339" s="315" t="s">
        <v>908</v>
      </c>
      <c r="C339" s="311" t="s">
        <v>65</v>
      </c>
      <c r="D339" s="312"/>
      <c r="E339" s="314"/>
      <c r="G339" s="13" t="str">
        <f t="shared" si="59"/>
        <v/>
      </c>
      <c r="H339" s="13"/>
    </row>
    <row r="340" spans="2:8" ht="29.25" x14ac:dyDescent="0.25">
      <c r="B340" s="315" t="s">
        <v>909</v>
      </c>
      <c r="C340" s="311" t="s">
        <v>66</v>
      </c>
      <c r="D340" s="312"/>
      <c r="E340" s="314"/>
      <c r="G340" s="13" t="str">
        <f t="shared" si="59"/>
        <v/>
      </c>
      <c r="H340" s="13"/>
    </row>
    <row r="341" spans="2:8" ht="15.75" x14ac:dyDescent="0.25">
      <c r="B341" s="315" t="s">
        <v>910</v>
      </c>
      <c r="C341" s="311" t="s">
        <v>67</v>
      </c>
      <c r="D341" s="312"/>
      <c r="E341" s="314"/>
      <c r="G341" s="13" t="str">
        <f t="shared" si="59"/>
        <v/>
      </c>
      <c r="H341" s="13"/>
    </row>
    <row r="342" spans="2:8" ht="43.5" x14ac:dyDescent="0.25">
      <c r="B342" s="310" t="s">
        <v>911</v>
      </c>
      <c r="C342" s="311" t="s">
        <v>68</v>
      </c>
      <c r="D342" s="312"/>
      <c r="E342" s="314"/>
      <c r="G342" s="13" t="str">
        <f t="shared" si="59"/>
        <v/>
      </c>
      <c r="H342" s="13"/>
    </row>
    <row r="343" spans="2:8" ht="29.25" x14ac:dyDescent="0.25">
      <c r="B343" s="315" t="s">
        <v>912</v>
      </c>
      <c r="C343" s="311" t="s">
        <v>69</v>
      </c>
      <c r="D343" s="312"/>
      <c r="E343" s="314"/>
      <c r="G343" s="13" t="str">
        <f t="shared" si="59"/>
        <v/>
      </c>
      <c r="H343" s="13"/>
    </row>
    <row r="344" spans="2:8" ht="29.25" x14ac:dyDescent="0.25">
      <c r="B344" s="315" t="s">
        <v>913</v>
      </c>
      <c r="C344" s="311" t="s">
        <v>70</v>
      </c>
      <c r="D344" s="312"/>
      <c r="E344" s="314"/>
      <c r="G344" s="13" t="str">
        <f t="shared" si="59"/>
        <v/>
      </c>
      <c r="H344" s="13"/>
    </row>
    <row r="345" spans="2:8" ht="15.75" x14ac:dyDescent="0.25">
      <c r="B345" s="310" t="s">
        <v>914</v>
      </c>
      <c r="C345" s="311" t="s">
        <v>71</v>
      </c>
      <c r="D345" s="312"/>
      <c r="E345" s="314"/>
      <c r="G345" s="13" t="str">
        <f t="shared" si="59"/>
        <v/>
      </c>
      <c r="H345" s="13"/>
    </row>
    <row r="346" spans="2:8" ht="29.25" x14ac:dyDescent="0.25">
      <c r="B346" s="310" t="s">
        <v>915</v>
      </c>
      <c r="C346" s="311" t="s">
        <v>72</v>
      </c>
      <c r="D346" s="312"/>
      <c r="E346" s="317"/>
      <c r="G346" s="13" t="str">
        <f t="shared" si="59"/>
        <v/>
      </c>
      <c r="H346" s="13"/>
    </row>
    <row r="347" spans="2:8" ht="15.75" x14ac:dyDescent="0.25">
      <c r="B347" s="315" t="s">
        <v>916</v>
      </c>
      <c r="C347" s="311" t="s">
        <v>73</v>
      </c>
      <c r="D347" s="312"/>
      <c r="E347" s="317"/>
      <c r="G347" s="13" t="str">
        <f t="shared" si="59"/>
        <v/>
      </c>
      <c r="H347" s="13"/>
    </row>
    <row r="348" spans="2:8" ht="15.75" x14ac:dyDescent="0.25">
      <c r="B348" s="315" t="s">
        <v>917</v>
      </c>
      <c r="C348" s="311" t="s">
        <v>74</v>
      </c>
      <c r="D348" s="312"/>
      <c r="E348" s="317"/>
      <c r="G348" s="13" t="str">
        <f t="shared" si="59"/>
        <v/>
      </c>
      <c r="H348" s="13"/>
    </row>
    <row r="349" spans="2:8" ht="15.75" x14ac:dyDescent="0.25">
      <c r="B349" s="315" t="s">
        <v>918</v>
      </c>
      <c r="C349" s="311" t="s">
        <v>75</v>
      </c>
      <c r="D349" s="312"/>
      <c r="E349" s="317"/>
      <c r="G349" s="13" t="str">
        <f t="shared" si="59"/>
        <v/>
      </c>
      <c r="H349" s="13"/>
    </row>
    <row r="350" spans="2:8" ht="15.75" x14ac:dyDescent="0.25">
      <c r="B350" s="315" t="s">
        <v>919</v>
      </c>
      <c r="C350" s="311" t="s">
        <v>76</v>
      </c>
      <c r="D350" s="312"/>
      <c r="E350" s="317"/>
      <c r="G350" s="13" t="str">
        <f t="shared" si="59"/>
        <v/>
      </c>
      <c r="H350" s="13"/>
    </row>
    <row r="351" spans="2:8" ht="16.5" thickBot="1" x14ac:dyDescent="0.3">
      <c r="B351" s="318" t="s">
        <v>920</v>
      </c>
      <c r="C351" s="319" t="s">
        <v>77</v>
      </c>
      <c r="D351" s="320"/>
      <c r="E351" s="101"/>
      <c r="G351" s="13" t="str">
        <f t="shared" si="59"/>
        <v/>
      </c>
      <c r="H351" s="13"/>
    </row>
    <row r="353" spans="2:9" ht="15.75" x14ac:dyDescent="0.25">
      <c r="B353" s="306" t="s">
        <v>89</v>
      </c>
      <c r="C353" s="3"/>
      <c r="D353" s="3"/>
      <c r="E353" s="3"/>
      <c r="F353" s="3"/>
      <c r="G353" s="3"/>
      <c r="H353" s="3"/>
      <c r="I353" s="3"/>
    </row>
    <row r="354" spans="2:9" ht="15.75" x14ac:dyDescent="0.25">
      <c r="B354" s="129" t="s">
        <v>921</v>
      </c>
      <c r="C354" s="3"/>
      <c r="D354" s="13" t="str">
        <f>IF(D337&lt;D338+D342+D345+D346+D351,"грешка","")</f>
        <v/>
      </c>
      <c r="E354" s="13" t="str">
        <f t="shared" ref="E354" si="60">IF(E337&lt;E338+E342+E345+E346+E351,"грешка","")</f>
        <v/>
      </c>
      <c r="F354" s="3"/>
      <c r="G354" s="3"/>
      <c r="H354" s="3"/>
      <c r="I354" s="3"/>
    </row>
    <row r="355" spans="2:9" ht="15.75" x14ac:dyDescent="0.25">
      <c r="B355" s="129" t="s">
        <v>922</v>
      </c>
      <c r="C355" s="3"/>
      <c r="D355" s="13" t="str">
        <f>IF(D338&lt;D339+D340+D341,"грешка","")</f>
        <v/>
      </c>
      <c r="E355" s="13" t="str">
        <f t="shared" ref="E355" si="61">IF(E338&lt;E339+E340+E341,"грешка","")</f>
        <v/>
      </c>
      <c r="F355" s="3"/>
      <c r="G355" s="3"/>
      <c r="H355" s="3"/>
      <c r="I355" s="3"/>
    </row>
    <row r="356" spans="2:9" ht="15.75" x14ac:dyDescent="0.25">
      <c r="B356" s="129" t="s">
        <v>923</v>
      </c>
      <c r="C356" s="3"/>
      <c r="D356" s="13" t="str">
        <f>IF(D342&lt;D343+D344,"грешка","")</f>
        <v/>
      </c>
      <c r="E356" s="13" t="str">
        <f t="shared" ref="E356" si="62">IF(E342&lt;E343+E344,"грешка","")</f>
        <v/>
      </c>
      <c r="F356" s="3"/>
      <c r="G356" s="3"/>
      <c r="H356" s="3"/>
      <c r="I356" s="3"/>
    </row>
    <row r="357" spans="2:9" ht="15.75" x14ac:dyDescent="0.25">
      <c r="B357" s="129" t="s">
        <v>924</v>
      </c>
      <c r="C357" s="3"/>
      <c r="D357" s="13" t="str">
        <f>IF(D346&lt;D347+D348+D349+D350,"грешка","")</f>
        <v/>
      </c>
      <c r="E357" s="13" t="str">
        <f t="shared" ref="E357" si="63">IF(E346&lt;E347+E348+E349+E350,"грешка","")</f>
        <v/>
      </c>
      <c r="F357" s="3"/>
      <c r="G357" s="3"/>
      <c r="H357" s="3"/>
      <c r="I357" s="3"/>
    </row>
    <row r="359" spans="2:9" ht="15" customHeight="1" x14ac:dyDescent="0.25">
      <c r="B359" s="470" t="s">
        <v>965</v>
      </c>
      <c r="C359" s="470"/>
      <c r="D359" s="470"/>
      <c r="E359" s="470"/>
      <c r="F359" s="470"/>
      <c r="G359" s="470"/>
      <c r="H359" s="470"/>
    </row>
    <row r="360" spans="2:9" ht="18" customHeight="1" x14ac:dyDescent="0.25">
      <c r="B360" s="470"/>
      <c r="C360" s="470"/>
      <c r="D360" s="470"/>
      <c r="E360" s="470"/>
      <c r="F360" s="470"/>
      <c r="G360" s="470"/>
      <c r="H360" s="470"/>
    </row>
    <row r="361" spans="2:9" ht="16.5" thickBot="1" x14ac:dyDescent="0.3">
      <c r="B361" s="249"/>
      <c r="C361" s="193"/>
      <c r="D361" s="3"/>
    </row>
    <row r="362" spans="2:9" x14ac:dyDescent="0.25">
      <c r="B362" s="471" t="s">
        <v>926</v>
      </c>
      <c r="C362" s="473" t="s">
        <v>62</v>
      </c>
      <c r="D362" s="385" t="s">
        <v>905</v>
      </c>
    </row>
    <row r="363" spans="2:9" ht="15.75" thickBot="1" x14ac:dyDescent="0.3">
      <c r="B363" s="472"/>
      <c r="C363" s="474"/>
      <c r="D363" s="474"/>
    </row>
    <row r="364" spans="2:9" ht="15.75" thickBot="1" x14ac:dyDescent="0.3">
      <c r="B364" s="6" t="s">
        <v>26</v>
      </c>
      <c r="C364" s="8" t="s">
        <v>27</v>
      </c>
      <c r="D364" s="7">
        <v>1</v>
      </c>
    </row>
    <row r="365" spans="2:9" ht="31.5" x14ac:dyDescent="0.25">
      <c r="B365" s="343" t="s">
        <v>927</v>
      </c>
      <c r="C365" s="344" t="s">
        <v>63</v>
      </c>
      <c r="D365" s="345"/>
    </row>
    <row r="366" spans="2:9" ht="15.75" x14ac:dyDescent="0.25">
      <c r="B366" s="324" t="s">
        <v>928</v>
      </c>
      <c r="C366" s="346" t="s">
        <v>64</v>
      </c>
      <c r="D366" s="347"/>
    </row>
    <row r="367" spans="2:9" ht="15.75" x14ac:dyDescent="0.25">
      <c r="B367" s="327" t="s">
        <v>929</v>
      </c>
      <c r="C367" s="346" t="s">
        <v>65</v>
      </c>
      <c r="D367" s="347"/>
    </row>
    <row r="368" spans="2:9" ht="29.25" x14ac:dyDescent="0.25">
      <c r="B368" s="328" t="s">
        <v>930</v>
      </c>
      <c r="C368" s="346" t="s">
        <v>66</v>
      </c>
      <c r="D368" s="347"/>
    </row>
    <row r="369" spans="2:4" ht="75" customHeight="1" x14ac:dyDescent="0.25">
      <c r="B369" s="328" t="s">
        <v>931</v>
      </c>
      <c r="C369" s="346" t="s">
        <v>67</v>
      </c>
      <c r="D369" s="347"/>
    </row>
    <row r="370" spans="2:4" ht="15.75" x14ac:dyDescent="0.25">
      <c r="B370" s="327" t="s">
        <v>932</v>
      </c>
      <c r="C370" s="346" t="s">
        <v>68</v>
      </c>
      <c r="D370" s="347"/>
    </row>
    <row r="371" spans="2:4" ht="15.75" x14ac:dyDescent="0.25">
      <c r="B371" s="328" t="s">
        <v>933</v>
      </c>
      <c r="C371" s="346" t="s">
        <v>69</v>
      </c>
      <c r="D371" s="347"/>
    </row>
    <row r="372" spans="2:4" ht="29.25" x14ac:dyDescent="0.25">
      <c r="B372" s="328" t="s">
        <v>934</v>
      </c>
      <c r="C372" s="346" t="s">
        <v>70</v>
      </c>
      <c r="D372" s="347"/>
    </row>
    <row r="373" spans="2:4" ht="29.25" x14ac:dyDescent="0.25">
      <c r="B373" s="328" t="s">
        <v>935</v>
      </c>
      <c r="C373" s="346" t="s">
        <v>71</v>
      </c>
      <c r="D373" s="347"/>
    </row>
    <row r="374" spans="2:4" ht="39" customHeight="1" x14ac:dyDescent="0.25">
      <c r="B374" s="328" t="s">
        <v>936</v>
      </c>
      <c r="C374" s="346" t="s">
        <v>72</v>
      </c>
      <c r="D374" s="347"/>
    </row>
    <row r="375" spans="2:4" ht="29.25" x14ac:dyDescent="0.25">
      <c r="B375" s="328" t="s">
        <v>937</v>
      </c>
      <c r="C375" s="346" t="s">
        <v>73</v>
      </c>
      <c r="D375" s="347"/>
    </row>
    <row r="376" spans="2:4" ht="15.75" x14ac:dyDescent="0.25">
      <c r="B376" s="328" t="s">
        <v>938</v>
      </c>
      <c r="C376" s="346" t="s">
        <v>74</v>
      </c>
      <c r="D376" s="347"/>
    </row>
    <row r="377" spans="2:4" ht="29.25" x14ac:dyDescent="0.25">
      <c r="B377" s="328" t="s">
        <v>939</v>
      </c>
      <c r="C377" s="346" t="s">
        <v>75</v>
      </c>
      <c r="D377" s="347"/>
    </row>
    <row r="378" spans="2:4" ht="15.75" x14ac:dyDescent="0.25">
      <c r="B378" s="324" t="s">
        <v>940</v>
      </c>
      <c r="C378" s="346" t="s">
        <v>76</v>
      </c>
      <c r="D378" s="347"/>
    </row>
    <row r="379" spans="2:4" ht="15.75" x14ac:dyDescent="0.25">
      <c r="B379" s="329" t="s">
        <v>941</v>
      </c>
      <c r="C379" s="346" t="s">
        <v>77</v>
      </c>
      <c r="D379" s="347"/>
    </row>
    <row r="380" spans="2:4" ht="16.5" thickBot="1" x14ac:dyDescent="0.3">
      <c r="B380" s="330" t="s">
        <v>942</v>
      </c>
      <c r="C380" s="348" t="s">
        <v>78</v>
      </c>
      <c r="D380" s="349"/>
    </row>
    <row r="381" spans="2:4" ht="15.75" x14ac:dyDescent="0.25">
      <c r="B381" s="350"/>
      <c r="C381" s="3"/>
      <c r="D381" s="3"/>
    </row>
    <row r="382" spans="2:4" ht="15.75" x14ac:dyDescent="0.25">
      <c r="B382" s="306" t="s">
        <v>89</v>
      </c>
      <c r="C382" s="3"/>
      <c r="D382" s="3"/>
    </row>
    <row r="383" spans="2:4" ht="15.75" x14ac:dyDescent="0.25">
      <c r="B383" s="333" t="s">
        <v>943</v>
      </c>
      <c r="C383" s="12"/>
      <c r="D383" s="13" t="str">
        <f>IF(D365&lt;D241,"грешка","")</f>
        <v/>
      </c>
    </row>
    <row r="384" spans="2:4" ht="15.75" x14ac:dyDescent="0.25">
      <c r="B384" s="333"/>
      <c r="C384" s="3"/>
      <c r="D384" s="13"/>
    </row>
    <row r="385" spans="2:4" ht="15.75" x14ac:dyDescent="0.25">
      <c r="B385" s="129" t="s">
        <v>945</v>
      </c>
      <c r="C385" s="193"/>
      <c r="D385" s="13" t="str">
        <f>IF(D365&lt;D366+D378+D379+D380,"грешка","")</f>
        <v/>
      </c>
    </row>
    <row r="386" spans="2:4" ht="15.75" x14ac:dyDescent="0.25">
      <c r="B386" s="129" t="s">
        <v>946</v>
      </c>
      <c r="C386" s="193"/>
      <c r="D386" s="13" t="str">
        <f>IF(D366=D367+D370,"","грешка")</f>
        <v/>
      </c>
    </row>
    <row r="387" spans="2:4" ht="15.75" x14ac:dyDescent="0.25">
      <c r="B387" s="129" t="s">
        <v>947</v>
      </c>
      <c r="C387" s="193"/>
      <c r="D387" s="13" t="str">
        <f>IF(D367=D368+D369,"","грешка")</f>
        <v/>
      </c>
    </row>
    <row r="388" spans="2:4" ht="15.75" x14ac:dyDescent="0.25">
      <c r="B388" s="129" t="s">
        <v>948</v>
      </c>
      <c r="C388" s="193"/>
      <c r="D388" s="13" t="str">
        <f>IF(D370&lt;D371+D372+D373+D374+D375+D376+D377,"грешка","")</f>
        <v/>
      </c>
    </row>
  </sheetData>
  <mergeCells count="12">
    <mergeCell ref="B359:H360"/>
    <mergeCell ref="B362:B363"/>
    <mergeCell ref="C362:C363"/>
    <mergeCell ref="D362:D363"/>
    <mergeCell ref="B2:K2"/>
    <mergeCell ref="B5:B6"/>
    <mergeCell ref="C5:C6"/>
    <mergeCell ref="D5:E5"/>
    <mergeCell ref="B330:J331"/>
    <mergeCell ref="B334:B335"/>
    <mergeCell ref="C334:C335"/>
    <mergeCell ref="D334:E334"/>
  </mergeCells>
  <dataValidations count="1">
    <dataValidation type="whole" operator="greaterThanOrEqual" allowBlank="1" showInputMessage="1" showErrorMessage="1" error="Непозволена стойност или неправилно използване на клавиша &quot;space&quot;!" sqref="D365:D380 D351:E351 D337:E345 D346:D350 D8:E264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6</vt:i4>
      </vt:variant>
    </vt:vector>
  </HeadingPairs>
  <TitlesOfParts>
    <vt:vector size="6" baseType="lpstr">
      <vt:lpstr>365</vt:lpstr>
      <vt:lpstr>ПР2</vt:lpstr>
      <vt:lpstr>ПР3</vt:lpstr>
      <vt:lpstr>ПР4</vt:lpstr>
      <vt:lpstr>ПР5</vt:lpstr>
      <vt:lpstr>ПР6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2019-12-18T08:55:24Z</dcterms:created>
  <dcterms:modified xsi:type="dcterms:W3CDTF">2021-01-13T07:55:07Z</dcterms:modified>
</cp:coreProperties>
</file>